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TEMPORALES DICIEMBRE 2023" sheetId="2" r:id="rId1"/>
  </sheets>
  <definedNames>
    <definedName name="_xlnm._FilterDatabase" localSheetId="0" hidden="1">'MT TEMPORALES DICIEMBRE 2023'!$B$6:$U$238</definedName>
    <definedName name="_xlnm.Print_Area" localSheetId="0">'MT TEMPORALES DICIEMBRE 2023'!$A$1:$U$283</definedName>
    <definedName name="_xlnm.Print_Titles" localSheetId="0">'MT TEMPORALES DICIEMBRE 2023'!$1:$8</definedName>
  </definedNames>
  <calcPr calcId="162913"/>
</workbook>
</file>

<file path=xl/calcChain.xml><?xml version="1.0" encoding="utf-8"?>
<calcChain xmlns="http://schemas.openxmlformats.org/spreadsheetml/2006/main">
  <c r="L131" i="2" l="1"/>
  <c r="Q131" i="2" s="1"/>
  <c r="M131" i="2"/>
  <c r="N131" i="2"/>
  <c r="O131" i="2"/>
  <c r="P131" i="2"/>
  <c r="L167" i="2"/>
  <c r="M167" i="2"/>
  <c r="N167" i="2"/>
  <c r="O167" i="2"/>
  <c r="P167" i="2"/>
  <c r="M79" i="2"/>
  <c r="L81" i="2"/>
  <c r="R81" i="2" s="1"/>
  <c r="T81" i="2" s="1"/>
  <c r="M81" i="2"/>
  <c r="N81" i="2"/>
  <c r="O81" i="2"/>
  <c r="P81" i="2"/>
  <c r="L69" i="2"/>
  <c r="M69" i="2"/>
  <c r="N69" i="2"/>
  <c r="O69" i="2"/>
  <c r="P69" i="2"/>
  <c r="R131" i="2" l="1"/>
  <c r="T131" i="2" s="1"/>
  <c r="R167" i="2"/>
  <c r="T167" i="2" s="1"/>
  <c r="S131" i="2"/>
  <c r="S167" i="2"/>
  <c r="Q167" i="2"/>
  <c r="S81" i="2"/>
  <c r="Q81" i="2"/>
  <c r="Q69" i="2"/>
  <c r="S69" i="2"/>
  <c r="R69" i="2"/>
  <c r="T69" i="2" s="1"/>
  <c r="L35" i="2"/>
  <c r="M35" i="2"/>
  <c r="N35" i="2"/>
  <c r="O35" i="2"/>
  <c r="P35" i="2"/>
  <c r="L19" i="2"/>
  <c r="M19" i="2"/>
  <c r="N19" i="2"/>
  <c r="O19" i="2"/>
  <c r="P19" i="2"/>
  <c r="L56" i="2"/>
  <c r="M56" i="2"/>
  <c r="N56" i="2"/>
  <c r="O56" i="2"/>
  <c r="P56" i="2"/>
  <c r="P242" i="2"/>
  <c r="O242" i="2"/>
  <c r="N242" i="2"/>
  <c r="M242" i="2"/>
  <c r="L242" i="2"/>
  <c r="L147" i="2"/>
  <c r="M147" i="2"/>
  <c r="N147" i="2"/>
  <c r="O147" i="2"/>
  <c r="P147" i="2"/>
  <c r="L124" i="2"/>
  <c r="M124" i="2"/>
  <c r="N124" i="2"/>
  <c r="O124" i="2"/>
  <c r="P124" i="2"/>
  <c r="S56" i="2" l="1"/>
  <c r="R242" i="2"/>
  <c r="T242" i="2" s="1"/>
  <c r="S242" i="2"/>
  <c r="Q19" i="2"/>
  <c r="R19" i="2"/>
  <c r="T19" i="2" s="1"/>
  <c r="Q242" i="2"/>
  <c r="S35" i="2"/>
  <c r="Q35" i="2"/>
  <c r="R56" i="2"/>
  <c r="T56" i="2" s="1"/>
  <c r="R35" i="2"/>
  <c r="T35" i="2" s="1"/>
  <c r="Q56" i="2"/>
  <c r="S19" i="2"/>
  <c r="Q147" i="2"/>
  <c r="S147" i="2"/>
  <c r="R147" i="2"/>
  <c r="T147" i="2" s="1"/>
  <c r="S124" i="2"/>
  <c r="Q124" i="2"/>
  <c r="R124" i="2"/>
  <c r="T124" i="2" s="1"/>
  <c r="L258" i="2" l="1"/>
  <c r="M258" i="2"/>
  <c r="N258" i="2"/>
  <c r="O258" i="2"/>
  <c r="P258" i="2"/>
  <c r="L201" i="2"/>
  <c r="M201" i="2"/>
  <c r="N201" i="2"/>
  <c r="O201" i="2"/>
  <c r="P201" i="2"/>
  <c r="L162" i="2"/>
  <c r="M162" i="2"/>
  <c r="N162" i="2"/>
  <c r="O162" i="2"/>
  <c r="P162" i="2"/>
  <c r="Q258" i="2" l="1"/>
  <c r="R258" i="2"/>
  <c r="T258" i="2" s="1"/>
  <c r="R162" i="2"/>
  <c r="T162" i="2" s="1"/>
  <c r="S258" i="2"/>
  <c r="S162" i="2"/>
  <c r="R201" i="2"/>
  <c r="T201" i="2" s="1"/>
  <c r="S201" i="2"/>
  <c r="Q201" i="2"/>
  <c r="Q162" i="2"/>
  <c r="L212" i="2"/>
  <c r="M212" i="2"/>
  <c r="N212" i="2"/>
  <c r="O212" i="2"/>
  <c r="P212" i="2"/>
  <c r="R212" i="2" l="1"/>
  <c r="T212" i="2" s="1"/>
  <c r="S212" i="2"/>
  <c r="Q212" i="2"/>
  <c r="P59" i="2"/>
  <c r="O59" i="2"/>
  <c r="N59" i="2"/>
  <c r="M59" i="2"/>
  <c r="L59" i="2"/>
  <c r="L123" i="2"/>
  <c r="M123" i="2"/>
  <c r="N123" i="2"/>
  <c r="O123" i="2"/>
  <c r="P123" i="2"/>
  <c r="Q59" i="2" l="1"/>
  <c r="S123" i="2"/>
  <c r="Q123" i="2"/>
  <c r="R123" i="2"/>
  <c r="T123" i="2" s="1"/>
  <c r="R59" i="2"/>
  <c r="T59" i="2" s="1"/>
  <c r="S59" i="2"/>
  <c r="L256" i="2"/>
  <c r="M256" i="2"/>
  <c r="N256" i="2"/>
  <c r="O256" i="2"/>
  <c r="P256" i="2"/>
  <c r="L257" i="2"/>
  <c r="M257" i="2"/>
  <c r="N257" i="2"/>
  <c r="O257" i="2"/>
  <c r="P257" i="2"/>
  <c r="L259" i="2"/>
  <c r="M259" i="2"/>
  <c r="N259" i="2"/>
  <c r="O259" i="2"/>
  <c r="P259" i="2"/>
  <c r="L260" i="2"/>
  <c r="M260" i="2"/>
  <c r="N260" i="2"/>
  <c r="O260" i="2"/>
  <c r="P260" i="2"/>
  <c r="L255" i="2"/>
  <c r="M255" i="2"/>
  <c r="N255" i="2"/>
  <c r="O255" i="2"/>
  <c r="P255" i="2"/>
  <c r="L206" i="2"/>
  <c r="M206" i="2"/>
  <c r="N206" i="2"/>
  <c r="O206" i="2"/>
  <c r="P206" i="2"/>
  <c r="L254" i="2"/>
  <c r="M254" i="2"/>
  <c r="N254" i="2"/>
  <c r="O254" i="2"/>
  <c r="P254" i="2"/>
  <c r="L253" i="2"/>
  <c r="M253" i="2"/>
  <c r="N253" i="2"/>
  <c r="O253" i="2"/>
  <c r="P253" i="2"/>
  <c r="Q256" i="2" l="1"/>
  <c r="R259" i="2"/>
  <c r="T259" i="2" s="1"/>
  <c r="S256" i="2"/>
  <c r="S257" i="2"/>
  <c r="Q257" i="2"/>
  <c r="R256" i="2"/>
  <c r="T256" i="2" s="1"/>
  <c r="R257" i="2"/>
  <c r="T257" i="2" s="1"/>
  <c r="Q260" i="2"/>
  <c r="S259" i="2"/>
  <c r="Q259" i="2"/>
  <c r="R260" i="2"/>
  <c r="T260" i="2" s="1"/>
  <c r="S260" i="2"/>
  <c r="S255" i="2"/>
  <c r="Q255" i="2"/>
  <c r="S206" i="2"/>
  <c r="Q206" i="2"/>
  <c r="R255" i="2"/>
  <c r="T255" i="2" s="1"/>
  <c r="R206" i="2"/>
  <c r="T206" i="2" s="1"/>
  <c r="S254" i="2"/>
  <c r="Q254" i="2"/>
  <c r="R254" i="2"/>
  <c r="T254" i="2" s="1"/>
  <c r="R253" i="2"/>
  <c r="T253" i="2" s="1"/>
  <c r="S253" i="2"/>
  <c r="Q253" i="2"/>
  <c r="P44" i="2"/>
  <c r="O44" i="2"/>
  <c r="N44" i="2"/>
  <c r="M44" i="2"/>
  <c r="L44" i="2"/>
  <c r="P40" i="2"/>
  <c r="O40" i="2"/>
  <c r="N40" i="2"/>
  <c r="M40" i="2"/>
  <c r="L40" i="2"/>
  <c r="P39" i="2"/>
  <c r="O39" i="2"/>
  <c r="N39" i="2"/>
  <c r="M39" i="2"/>
  <c r="L39" i="2"/>
  <c r="S40" i="2" l="1"/>
  <c r="Q44" i="2"/>
  <c r="R39" i="2"/>
  <c r="T39" i="2" s="1"/>
  <c r="S39" i="2"/>
  <c r="R44" i="2"/>
  <c r="T44" i="2" s="1"/>
  <c r="R40" i="2"/>
  <c r="T40" i="2" s="1"/>
  <c r="S44" i="2"/>
  <c r="Q40" i="2"/>
  <c r="Q39" i="2"/>
  <c r="L130" i="2"/>
  <c r="M130" i="2"/>
  <c r="N130" i="2"/>
  <c r="O130" i="2"/>
  <c r="P130" i="2"/>
  <c r="L53" i="2"/>
  <c r="M53" i="2"/>
  <c r="N53" i="2"/>
  <c r="O53" i="2"/>
  <c r="P53" i="2"/>
  <c r="R130" i="2" l="1"/>
  <c r="T130" i="2" s="1"/>
  <c r="R53" i="2"/>
  <c r="T53" i="2" s="1"/>
  <c r="S130" i="2"/>
  <c r="Q53" i="2"/>
  <c r="Q130" i="2"/>
  <c r="S53" i="2"/>
  <c r="L179" i="2"/>
  <c r="M179" i="2"/>
  <c r="N179" i="2"/>
  <c r="O179" i="2"/>
  <c r="P179" i="2"/>
  <c r="L193" i="2"/>
  <c r="M193" i="2"/>
  <c r="N193" i="2"/>
  <c r="O193" i="2"/>
  <c r="P193" i="2"/>
  <c r="P30" i="2"/>
  <c r="O30" i="2"/>
  <c r="N30" i="2"/>
  <c r="M30" i="2"/>
  <c r="L30" i="2"/>
  <c r="L29" i="2"/>
  <c r="M29" i="2"/>
  <c r="N29" i="2"/>
  <c r="O29" i="2"/>
  <c r="P29" i="2"/>
  <c r="R179" i="2" l="1"/>
  <c r="T179" i="2" s="1"/>
  <c r="Q193" i="2"/>
  <c r="R30" i="2"/>
  <c r="T30" i="2" s="1"/>
  <c r="Q30" i="2"/>
  <c r="S30" i="2"/>
  <c r="S179" i="2"/>
  <c r="S193" i="2"/>
  <c r="Q179" i="2"/>
  <c r="R193" i="2"/>
  <c r="T193" i="2" s="1"/>
  <c r="Q29" i="2"/>
  <c r="S29" i="2"/>
  <c r="R29" i="2"/>
  <c r="T29" i="2" s="1"/>
  <c r="R67" i="2" l="1"/>
  <c r="T67" i="2" s="1"/>
  <c r="Q67" i="2"/>
  <c r="P67" i="2"/>
  <c r="M67" i="2"/>
  <c r="S67" i="2" l="1"/>
  <c r="M11" i="2"/>
  <c r="R11" i="2"/>
  <c r="T11" i="2" s="1"/>
  <c r="Q11" i="2"/>
  <c r="P11" i="2"/>
  <c r="S11" i="2" l="1"/>
  <c r="L246" i="2"/>
  <c r="M246" i="2"/>
  <c r="N246" i="2"/>
  <c r="O246" i="2"/>
  <c r="P246" i="2"/>
  <c r="R246" i="2" l="1"/>
  <c r="T246" i="2" s="1"/>
  <c r="Q246" i="2"/>
  <c r="S246" i="2"/>
  <c r="P110" i="2"/>
  <c r="O110" i="2"/>
  <c r="N110" i="2"/>
  <c r="M110" i="2"/>
  <c r="L110" i="2"/>
  <c r="P10" i="2"/>
  <c r="O10" i="2"/>
  <c r="N10" i="2"/>
  <c r="M10" i="2"/>
  <c r="L10" i="2"/>
  <c r="S10" i="2" l="1"/>
  <c r="Q110" i="2"/>
  <c r="S110" i="2"/>
  <c r="Q10" i="2"/>
  <c r="R110" i="2"/>
  <c r="T110" i="2" s="1"/>
  <c r="R10" i="2"/>
  <c r="T10" i="2" s="1"/>
  <c r="O12" i="2" l="1"/>
  <c r="O57" i="2"/>
  <c r="O63" i="2"/>
  <c r="L12" i="2"/>
  <c r="L9" i="2"/>
  <c r="L57" i="2"/>
  <c r="L66" i="2"/>
  <c r="L78" i="2"/>
  <c r="L77" i="2"/>
  <c r="L74" i="2"/>
  <c r="L73" i="2"/>
  <c r="L71" i="2"/>
  <c r="L261" i="2"/>
  <c r="L132" i="2"/>
  <c r="M261" i="2"/>
  <c r="N261" i="2"/>
  <c r="O261" i="2"/>
  <c r="P261" i="2"/>
  <c r="L13" i="2"/>
  <c r="M13" i="2"/>
  <c r="N13" i="2"/>
  <c r="O13" i="2"/>
  <c r="P13" i="2"/>
  <c r="L121" i="2"/>
  <c r="M121" i="2"/>
  <c r="N121" i="2"/>
  <c r="O121" i="2"/>
  <c r="P121" i="2"/>
  <c r="P79" i="2"/>
  <c r="S79" i="2" s="1"/>
  <c r="L79" i="2"/>
  <c r="O79" i="2"/>
  <c r="P114" i="2"/>
  <c r="O114" i="2"/>
  <c r="N114" i="2"/>
  <c r="M114" i="2"/>
  <c r="L114" i="2"/>
  <c r="Q13" i="2" l="1"/>
  <c r="Q121" i="2"/>
  <c r="S114" i="2"/>
  <c r="R261" i="2"/>
  <c r="T261" i="2" s="1"/>
  <c r="S261" i="2"/>
  <c r="Q261" i="2"/>
  <c r="R79" i="2"/>
  <c r="T79" i="2" s="1"/>
  <c r="R121" i="2"/>
  <c r="T121" i="2" s="1"/>
  <c r="R13" i="2"/>
  <c r="T13" i="2" s="1"/>
  <c r="S13" i="2"/>
  <c r="S121" i="2"/>
  <c r="Q79" i="2"/>
  <c r="Q114" i="2"/>
  <c r="R114" i="2"/>
  <c r="T114" i="2" s="1"/>
  <c r="L46" i="2" l="1"/>
  <c r="M46" i="2"/>
  <c r="N46" i="2"/>
  <c r="O46" i="2"/>
  <c r="P46" i="2"/>
  <c r="L48" i="2"/>
  <c r="M48" i="2"/>
  <c r="N48" i="2"/>
  <c r="O48" i="2"/>
  <c r="P48" i="2"/>
  <c r="L100" i="2"/>
  <c r="M100" i="2"/>
  <c r="N100" i="2"/>
  <c r="O100" i="2"/>
  <c r="P100" i="2"/>
  <c r="L116" i="2"/>
  <c r="M116" i="2"/>
  <c r="N116" i="2"/>
  <c r="O116" i="2"/>
  <c r="P116" i="2"/>
  <c r="L101" i="2"/>
  <c r="M101" i="2"/>
  <c r="N101" i="2"/>
  <c r="O101" i="2"/>
  <c r="P101" i="2"/>
  <c r="L63" i="2"/>
  <c r="R63" i="2" s="1"/>
  <c r="T63" i="2" s="1"/>
  <c r="M63" i="2"/>
  <c r="N63" i="2"/>
  <c r="P63" i="2"/>
  <c r="L60" i="2"/>
  <c r="R60" i="2" s="1"/>
  <c r="T60" i="2" s="1"/>
  <c r="P60" i="2"/>
  <c r="N60" i="2"/>
  <c r="M60" i="2"/>
  <c r="Q100" i="2" l="1"/>
  <c r="Q116" i="2"/>
  <c r="Q101" i="2"/>
  <c r="S101" i="2"/>
  <c r="S116" i="2"/>
  <c r="R46" i="2"/>
  <c r="T46" i="2" s="1"/>
  <c r="S48" i="2"/>
  <c r="Q48" i="2"/>
  <c r="R116" i="2"/>
  <c r="T116" i="2" s="1"/>
  <c r="S100" i="2"/>
  <c r="R48" i="2"/>
  <c r="T48" i="2" s="1"/>
  <c r="S46" i="2"/>
  <c r="Q46" i="2"/>
  <c r="R100" i="2"/>
  <c r="T100" i="2" s="1"/>
  <c r="S63" i="2"/>
  <c r="R101" i="2"/>
  <c r="T101" i="2" s="1"/>
  <c r="S60" i="2"/>
  <c r="Q63" i="2"/>
  <c r="Q60" i="2"/>
  <c r="K263" i="2" l="1"/>
  <c r="J263" i="2"/>
  <c r="I263" i="2"/>
  <c r="M71" i="2" l="1"/>
  <c r="N71" i="2"/>
  <c r="O71" i="2"/>
  <c r="P71" i="2"/>
  <c r="L93" i="2"/>
  <c r="M93" i="2"/>
  <c r="N93" i="2"/>
  <c r="O93" i="2"/>
  <c r="P93" i="2"/>
  <c r="M78" i="2"/>
  <c r="N78" i="2"/>
  <c r="O78" i="2"/>
  <c r="Q78" i="2" s="1"/>
  <c r="P78" i="2"/>
  <c r="R78" i="2" l="1"/>
  <c r="T78" i="2" s="1"/>
  <c r="R93" i="2"/>
  <c r="T93" i="2" s="1"/>
  <c r="S93" i="2"/>
  <c r="S71" i="2"/>
  <c r="Q71" i="2"/>
  <c r="R71" i="2"/>
  <c r="T71" i="2" s="1"/>
  <c r="Q93" i="2"/>
  <c r="S78" i="2"/>
  <c r="L80" i="2"/>
  <c r="M80" i="2"/>
  <c r="N80" i="2"/>
  <c r="O80" i="2"/>
  <c r="P80" i="2"/>
  <c r="P9" i="2"/>
  <c r="R9" i="2"/>
  <c r="T9" i="2" s="1"/>
  <c r="N9" i="2"/>
  <c r="M9" i="2"/>
  <c r="L42" i="2"/>
  <c r="M42" i="2"/>
  <c r="N42" i="2"/>
  <c r="O42" i="2"/>
  <c r="P42" i="2"/>
  <c r="L158" i="2"/>
  <c r="M158" i="2"/>
  <c r="N158" i="2"/>
  <c r="O158" i="2"/>
  <c r="P158" i="2"/>
  <c r="L38" i="2"/>
  <c r="M38" i="2"/>
  <c r="N38" i="2"/>
  <c r="O38" i="2"/>
  <c r="P38" i="2"/>
  <c r="L52" i="2"/>
  <c r="M52" i="2"/>
  <c r="N52" i="2"/>
  <c r="O52" i="2"/>
  <c r="P52" i="2"/>
  <c r="P142" i="2"/>
  <c r="O142" i="2"/>
  <c r="N142" i="2"/>
  <c r="M142" i="2"/>
  <c r="L142" i="2"/>
  <c r="L241" i="2"/>
  <c r="M241" i="2"/>
  <c r="N241" i="2"/>
  <c r="O241" i="2"/>
  <c r="P241" i="2"/>
  <c r="L153" i="2"/>
  <c r="M153" i="2"/>
  <c r="N153" i="2"/>
  <c r="O153" i="2"/>
  <c r="P153" i="2"/>
  <c r="S9" i="2" l="1"/>
  <c r="S80" i="2"/>
  <c r="Q80" i="2"/>
  <c r="R80" i="2"/>
  <c r="T80" i="2" s="1"/>
  <c r="Q9" i="2"/>
  <c r="Q42" i="2"/>
  <c r="Q158" i="2"/>
  <c r="Q38" i="2"/>
  <c r="R42" i="2"/>
  <c r="T42" i="2" s="1"/>
  <c r="S42" i="2"/>
  <c r="R158" i="2"/>
  <c r="T158" i="2" s="1"/>
  <c r="S158" i="2"/>
  <c r="S38" i="2"/>
  <c r="Q142" i="2"/>
  <c r="Q52" i="2"/>
  <c r="R38" i="2"/>
  <c r="T38" i="2" s="1"/>
  <c r="S52" i="2"/>
  <c r="S241" i="2"/>
  <c r="S153" i="2"/>
  <c r="Q241" i="2"/>
  <c r="R52" i="2"/>
  <c r="T52" i="2" s="1"/>
  <c r="Q153" i="2"/>
  <c r="R142" i="2"/>
  <c r="T142" i="2" s="1"/>
  <c r="S142" i="2"/>
  <c r="R241" i="2"/>
  <c r="T241" i="2" s="1"/>
  <c r="R153" i="2"/>
  <c r="T153" i="2" s="1"/>
  <c r="L209" i="2" l="1"/>
  <c r="M209" i="2"/>
  <c r="N209" i="2"/>
  <c r="O209" i="2"/>
  <c r="P209" i="2"/>
  <c r="L24" i="2"/>
  <c r="M24" i="2"/>
  <c r="N24" i="2"/>
  <c r="O24" i="2"/>
  <c r="P24" i="2"/>
  <c r="L28" i="2"/>
  <c r="M28" i="2"/>
  <c r="N28" i="2"/>
  <c r="O28" i="2"/>
  <c r="P28" i="2"/>
  <c r="Q209" i="2" l="1"/>
  <c r="S209" i="2"/>
  <c r="Q24" i="2"/>
  <c r="S24" i="2"/>
  <c r="R209" i="2"/>
  <c r="T209" i="2" s="1"/>
  <c r="R24" i="2"/>
  <c r="T24" i="2" s="1"/>
  <c r="Q28" i="2"/>
  <c r="R28" i="2"/>
  <c r="T28" i="2" s="1"/>
  <c r="S28" i="2"/>
  <c r="L157" i="2"/>
  <c r="M157" i="2"/>
  <c r="N157" i="2"/>
  <c r="O157" i="2"/>
  <c r="P157" i="2"/>
  <c r="S157" i="2" l="1"/>
  <c r="Q157" i="2"/>
  <c r="R157" i="2"/>
  <c r="T157" i="2" s="1"/>
  <c r="M77" i="2"/>
  <c r="N77" i="2"/>
  <c r="O77" i="2"/>
  <c r="Q77" i="2" s="1"/>
  <c r="P77" i="2"/>
  <c r="L108" i="2"/>
  <c r="M108" i="2"/>
  <c r="N108" i="2"/>
  <c r="O108" i="2"/>
  <c r="P108" i="2"/>
  <c r="S77" i="2" l="1"/>
  <c r="R77" i="2"/>
  <c r="T77" i="2" s="1"/>
  <c r="Q108" i="2"/>
  <c r="S108" i="2"/>
  <c r="R108" i="2"/>
  <c r="T108" i="2" s="1"/>
  <c r="L141" i="2" l="1"/>
  <c r="M141" i="2"/>
  <c r="N141" i="2"/>
  <c r="O141" i="2"/>
  <c r="P141" i="2"/>
  <c r="R57" i="2"/>
  <c r="T57" i="2" s="1"/>
  <c r="M57" i="2"/>
  <c r="N57" i="2"/>
  <c r="P57" i="2"/>
  <c r="R141" i="2" l="1"/>
  <c r="T141" i="2" s="1"/>
  <c r="S141" i="2"/>
  <c r="S57" i="2"/>
  <c r="Q141" i="2"/>
  <c r="Q57" i="2"/>
  <c r="L252" i="2"/>
  <c r="M252" i="2"/>
  <c r="N252" i="2"/>
  <c r="O252" i="2"/>
  <c r="P252" i="2"/>
  <c r="L251" i="2"/>
  <c r="M251" i="2"/>
  <c r="N251" i="2"/>
  <c r="O251" i="2"/>
  <c r="P251" i="2"/>
  <c r="R252" i="2" l="1"/>
  <c r="T252" i="2" s="1"/>
  <c r="S252" i="2"/>
  <c r="Q252" i="2"/>
  <c r="Q251" i="2"/>
  <c r="S251" i="2"/>
  <c r="R251" i="2"/>
  <c r="T251" i="2" s="1"/>
  <c r="L192" i="2"/>
  <c r="M192" i="2"/>
  <c r="N192" i="2"/>
  <c r="O192" i="2"/>
  <c r="P192" i="2"/>
  <c r="L190" i="2"/>
  <c r="M190" i="2"/>
  <c r="N190" i="2"/>
  <c r="O190" i="2"/>
  <c r="P190" i="2"/>
  <c r="L172" i="2"/>
  <c r="M172" i="2"/>
  <c r="N172" i="2"/>
  <c r="O172" i="2"/>
  <c r="P172" i="2"/>
  <c r="L140" i="2"/>
  <c r="M140" i="2"/>
  <c r="N140" i="2"/>
  <c r="O140" i="2"/>
  <c r="P140" i="2"/>
  <c r="L139" i="2"/>
  <c r="M139" i="2"/>
  <c r="N139" i="2"/>
  <c r="O139" i="2"/>
  <c r="P139" i="2"/>
  <c r="L138" i="2"/>
  <c r="M138" i="2"/>
  <c r="N138" i="2"/>
  <c r="O138" i="2"/>
  <c r="P138" i="2"/>
  <c r="L135" i="2"/>
  <c r="M135" i="2"/>
  <c r="N135" i="2"/>
  <c r="O135" i="2"/>
  <c r="P135" i="2"/>
  <c r="P132" i="2"/>
  <c r="O132" i="2"/>
  <c r="R132" i="2" s="1"/>
  <c r="T132" i="2" s="1"/>
  <c r="N132" i="2"/>
  <c r="M132" i="2"/>
  <c r="Q190" i="2" l="1"/>
  <c r="R172" i="2"/>
  <c r="T172" i="2" s="1"/>
  <c r="R192" i="2"/>
  <c r="T192" i="2" s="1"/>
  <c r="Q140" i="2"/>
  <c r="S192" i="2"/>
  <c r="Q192" i="2"/>
  <c r="S190" i="2"/>
  <c r="S139" i="2"/>
  <c r="S132" i="2"/>
  <c r="R190" i="2"/>
  <c r="T190" i="2" s="1"/>
  <c r="R135" i="2"/>
  <c r="T135" i="2" s="1"/>
  <c r="R139" i="2"/>
  <c r="T139" i="2" s="1"/>
  <c r="S172" i="2"/>
  <c r="Q132" i="2"/>
  <c r="Q172" i="2"/>
  <c r="R140" i="2"/>
  <c r="T140" i="2" s="1"/>
  <c r="Q138" i="2"/>
  <c r="R138" i="2"/>
  <c r="T138" i="2" s="1"/>
  <c r="S138" i="2"/>
  <c r="Q139" i="2"/>
  <c r="S140" i="2"/>
  <c r="S135" i="2"/>
  <c r="Q135" i="2"/>
  <c r="L16" i="2"/>
  <c r="M16" i="2"/>
  <c r="N16" i="2"/>
  <c r="O16" i="2"/>
  <c r="P16" i="2"/>
  <c r="L104" i="2"/>
  <c r="M104" i="2"/>
  <c r="N104" i="2"/>
  <c r="O104" i="2"/>
  <c r="P104" i="2"/>
  <c r="S16" i="2" l="1"/>
  <c r="Q16" i="2"/>
  <c r="R16" i="2"/>
  <c r="T16" i="2" s="1"/>
  <c r="S104" i="2"/>
  <c r="R104" i="2"/>
  <c r="T104" i="2" s="1"/>
  <c r="Q104" i="2"/>
  <c r="P152" i="2" l="1"/>
  <c r="O152" i="2"/>
  <c r="N152" i="2"/>
  <c r="M152" i="2"/>
  <c r="L152" i="2"/>
  <c r="P50" i="2"/>
  <c r="O50" i="2"/>
  <c r="N50" i="2"/>
  <c r="M50" i="2"/>
  <c r="L50" i="2"/>
  <c r="P161" i="2"/>
  <c r="O161" i="2"/>
  <c r="N161" i="2"/>
  <c r="M161" i="2"/>
  <c r="L161" i="2"/>
  <c r="P137" i="2"/>
  <c r="O137" i="2"/>
  <c r="N137" i="2"/>
  <c r="M137" i="2"/>
  <c r="L137" i="2"/>
  <c r="P66" i="2"/>
  <c r="O66" i="2"/>
  <c r="Q66" i="2" s="1"/>
  <c r="N66" i="2"/>
  <c r="M66" i="2"/>
  <c r="M74" i="2"/>
  <c r="N74" i="2"/>
  <c r="O74" i="2"/>
  <c r="Q74" i="2" s="1"/>
  <c r="P74" i="2"/>
  <c r="Q50" i="2" l="1"/>
  <c r="Q152" i="2"/>
  <c r="R152" i="2"/>
  <c r="T152" i="2" s="1"/>
  <c r="R50" i="2"/>
  <c r="T50" i="2" s="1"/>
  <c r="S152" i="2"/>
  <c r="R161" i="2"/>
  <c r="T161" i="2" s="1"/>
  <c r="S50" i="2"/>
  <c r="R74" i="2"/>
  <c r="T74" i="2" s="1"/>
  <c r="S161" i="2"/>
  <c r="Q161" i="2"/>
  <c r="Q137" i="2"/>
  <c r="R137" i="2"/>
  <c r="T137" i="2" s="1"/>
  <c r="S137" i="2"/>
  <c r="S66" i="2"/>
  <c r="R66" i="2"/>
  <c r="T66" i="2" s="1"/>
  <c r="S74" i="2"/>
  <c r="L240" i="2"/>
  <c r="L243" i="2" l="1"/>
  <c r="L249" i="2" l="1"/>
  <c r="M249" i="2"/>
  <c r="N249" i="2"/>
  <c r="O249" i="2"/>
  <c r="P249" i="2"/>
  <c r="P115" i="2"/>
  <c r="O115" i="2"/>
  <c r="N115" i="2"/>
  <c r="M115" i="2"/>
  <c r="L115" i="2"/>
  <c r="R115" i="2" l="1"/>
  <c r="T115" i="2" s="1"/>
  <c r="S115" i="2"/>
  <c r="S249" i="2"/>
  <c r="Q249" i="2"/>
  <c r="R249" i="2"/>
  <c r="T249" i="2" s="1"/>
  <c r="Q115" i="2"/>
  <c r="L248" i="2"/>
  <c r="M248" i="2"/>
  <c r="N248" i="2"/>
  <c r="O248" i="2"/>
  <c r="P248" i="2"/>
  <c r="L32" i="2"/>
  <c r="M32" i="2"/>
  <c r="N32" i="2"/>
  <c r="O32" i="2"/>
  <c r="P32" i="2"/>
  <c r="L33" i="2"/>
  <c r="M33" i="2"/>
  <c r="N33" i="2"/>
  <c r="O33" i="2"/>
  <c r="P33" i="2"/>
  <c r="P155" i="2"/>
  <c r="O155" i="2"/>
  <c r="N155" i="2"/>
  <c r="M155" i="2"/>
  <c r="L155" i="2"/>
  <c r="P231" i="2"/>
  <c r="O231" i="2"/>
  <c r="N231" i="2"/>
  <c r="M231" i="2"/>
  <c r="L231" i="2"/>
  <c r="P150" i="2"/>
  <c r="O150" i="2"/>
  <c r="N150" i="2"/>
  <c r="M150" i="2"/>
  <c r="L150" i="2"/>
  <c r="P47" i="2"/>
  <c r="O47" i="2"/>
  <c r="N47" i="2"/>
  <c r="M47" i="2"/>
  <c r="L47" i="2"/>
  <c r="L23" i="2"/>
  <c r="M23" i="2"/>
  <c r="N23" i="2"/>
  <c r="O23" i="2"/>
  <c r="P23" i="2"/>
  <c r="P127" i="2"/>
  <c r="O127" i="2"/>
  <c r="N127" i="2"/>
  <c r="M127" i="2"/>
  <c r="L127" i="2"/>
  <c r="P64" i="2"/>
  <c r="O64" i="2"/>
  <c r="N64" i="2"/>
  <c r="M64" i="2"/>
  <c r="L64" i="2"/>
  <c r="Q155" i="2" l="1"/>
  <c r="S150" i="2"/>
  <c r="R231" i="2"/>
  <c r="T231" i="2" s="1"/>
  <c r="S155" i="2"/>
  <c r="Q248" i="2"/>
  <c r="S231" i="2"/>
  <c r="S248" i="2"/>
  <c r="Q32" i="2"/>
  <c r="R248" i="2"/>
  <c r="T248" i="2" s="1"/>
  <c r="S47" i="2"/>
  <c r="R155" i="2"/>
  <c r="T155" i="2" s="1"/>
  <c r="S32" i="2"/>
  <c r="S33" i="2"/>
  <c r="Q33" i="2"/>
  <c r="R32" i="2"/>
  <c r="T32" i="2" s="1"/>
  <c r="R33" i="2"/>
  <c r="T33" i="2" s="1"/>
  <c r="Q231" i="2"/>
  <c r="R127" i="2"/>
  <c r="T127" i="2" s="1"/>
  <c r="Q150" i="2"/>
  <c r="S127" i="2"/>
  <c r="Q47" i="2"/>
  <c r="R150" i="2"/>
  <c r="T150" i="2" s="1"/>
  <c r="Q127" i="2"/>
  <c r="R47" i="2"/>
  <c r="T47" i="2" s="1"/>
  <c r="S64" i="2"/>
  <c r="S23" i="2"/>
  <c r="Q64" i="2"/>
  <c r="Q23" i="2"/>
  <c r="R23" i="2"/>
  <c r="T23" i="2" s="1"/>
  <c r="R64" i="2"/>
  <c r="T64" i="2" s="1"/>
  <c r="L143" i="2"/>
  <c r="L14" i="2"/>
  <c r="L15" i="2"/>
  <c r="L17" i="2"/>
  <c r="L18" i="2"/>
  <c r="L20" i="2"/>
  <c r="L21" i="2"/>
  <c r="L75" i="2"/>
  <c r="L22" i="2"/>
  <c r="L25" i="2"/>
  <c r="L26" i="2"/>
  <c r="L27" i="2"/>
  <c r="L31" i="2"/>
  <c r="L34" i="2"/>
  <c r="L36" i="2"/>
  <c r="L37" i="2"/>
  <c r="L41" i="2"/>
  <c r="L43" i="2"/>
  <c r="L247" i="2"/>
  <c r="L45" i="2"/>
  <c r="L156" i="2"/>
  <c r="L49" i="2"/>
  <c r="L51" i="2"/>
  <c r="L54" i="2"/>
  <c r="L76" i="2"/>
  <c r="L55" i="2"/>
  <c r="L61" i="2"/>
  <c r="L62" i="2"/>
  <c r="L65" i="2"/>
  <c r="L68" i="2"/>
  <c r="L70" i="2"/>
  <c r="L244" i="2"/>
  <c r="L82" i="2"/>
  <c r="L83" i="2"/>
  <c r="L84" i="2"/>
  <c r="L85" i="2"/>
  <c r="L86" i="2"/>
  <c r="L87" i="2"/>
  <c r="L88" i="2"/>
  <c r="L89" i="2"/>
  <c r="L90" i="2"/>
  <c r="L91" i="2"/>
  <c r="L92" i="2"/>
  <c r="L94" i="2"/>
  <c r="L95" i="2"/>
  <c r="L96" i="2"/>
  <c r="L97" i="2"/>
  <c r="L98" i="2"/>
  <c r="L99" i="2"/>
  <c r="L102" i="2"/>
  <c r="L103" i="2"/>
  <c r="L105" i="2"/>
  <c r="L106" i="2"/>
  <c r="L107" i="2"/>
  <c r="L122" i="2"/>
  <c r="L111" i="2"/>
  <c r="L112" i="2"/>
  <c r="L113" i="2"/>
  <c r="L117" i="2"/>
  <c r="L118" i="2"/>
  <c r="L119" i="2"/>
  <c r="L120" i="2"/>
  <c r="L125" i="2"/>
  <c r="L126" i="2"/>
  <c r="L128" i="2"/>
  <c r="L129" i="2"/>
  <c r="L133" i="2"/>
  <c r="L72" i="2"/>
  <c r="L58" i="2"/>
  <c r="L136" i="2"/>
  <c r="L145" i="2"/>
  <c r="L146" i="2"/>
  <c r="L148" i="2"/>
  <c r="L149" i="2"/>
  <c r="L144" i="2"/>
  <c r="L151" i="2"/>
  <c r="L154" i="2"/>
  <c r="L159" i="2"/>
  <c r="L160" i="2"/>
  <c r="L163" i="2"/>
  <c r="L164" i="2"/>
  <c r="L165" i="2"/>
  <c r="L166" i="2"/>
  <c r="L168" i="2"/>
  <c r="L169" i="2"/>
  <c r="L170" i="2"/>
  <c r="L171" i="2"/>
  <c r="L173" i="2"/>
  <c r="L174" i="2"/>
  <c r="L175" i="2"/>
  <c r="L176" i="2"/>
  <c r="L177" i="2"/>
  <c r="L178" i="2"/>
  <c r="L180" i="2"/>
  <c r="L181" i="2"/>
  <c r="L182" i="2"/>
  <c r="L183" i="2"/>
  <c r="L184" i="2"/>
  <c r="L185" i="2"/>
  <c r="L186" i="2"/>
  <c r="L187" i="2"/>
  <c r="L188" i="2"/>
  <c r="L189" i="2"/>
  <c r="L191" i="2"/>
  <c r="L194" i="2"/>
  <c r="L195" i="2"/>
  <c r="L196" i="2"/>
  <c r="L197" i="2"/>
  <c r="L198" i="2"/>
  <c r="L199" i="2"/>
  <c r="L200" i="2"/>
  <c r="L202" i="2"/>
  <c r="L203" i="2"/>
  <c r="L204" i="2"/>
  <c r="L205" i="2"/>
  <c r="L207" i="2"/>
  <c r="L208" i="2"/>
  <c r="L210" i="2"/>
  <c r="L211" i="2"/>
  <c r="L134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109" i="2"/>
  <c r="L227" i="2"/>
  <c r="L228" i="2"/>
  <c r="L229" i="2"/>
  <c r="L230" i="2"/>
  <c r="L232" i="2"/>
  <c r="L233" i="2"/>
  <c r="L234" i="2"/>
  <c r="L235" i="2"/>
  <c r="L236" i="2"/>
  <c r="L237" i="2"/>
  <c r="L238" i="2"/>
  <c r="L239" i="2"/>
  <c r="L245" i="2"/>
  <c r="L262" i="2"/>
  <c r="M247" i="2" l="1"/>
  <c r="N247" i="2"/>
  <c r="O247" i="2"/>
  <c r="P247" i="2"/>
  <c r="M27" i="2"/>
  <c r="N27" i="2"/>
  <c r="O27" i="2"/>
  <c r="P27" i="2"/>
  <c r="S27" i="2" l="1"/>
  <c r="Q247" i="2"/>
  <c r="Q27" i="2"/>
  <c r="S247" i="2"/>
  <c r="R247" i="2"/>
  <c r="T247" i="2" s="1"/>
  <c r="R27" i="2"/>
  <c r="T27" i="2" s="1"/>
  <c r="M37" i="2"/>
  <c r="N37" i="2"/>
  <c r="O37" i="2"/>
  <c r="P37" i="2"/>
  <c r="M156" i="2"/>
  <c r="N156" i="2"/>
  <c r="O156" i="2"/>
  <c r="P156" i="2"/>
  <c r="M34" i="2"/>
  <c r="N34" i="2"/>
  <c r="O34" i="2"/>
  <c r="P34" i="2"/>
  <c r="R156" i="2" l="1"/>
  <c r="T156" i="2" s="1"/>
  <c r="S34" i="2"/>
  <c r="R34" i="2"/>
  <c r="T34" i="2" s="1"/>
  <c r="R37" i="2"/>
  <c r="T37" i="2" s="1"/>
  <c r="Q34" i="2"/>
  <c r="Q37" i="2"/>
  <c r="Q156" i="2"/>
  <c r="S156" i="2"/>
  <c r="S37" i="2"/>
  <c r="M208" i="2" l="1"/>
  <c r="N208" i="2"/>
  <c r="O208" i="2"/>
  <c r="P208" i="2"/>
  <c r="M184" i="2"/>
  <c r="N184" i="2"/>
  <c r="O184" i="2"/>
  <c r="P184" i="2"/>
  <c r="M174" i="2"/>
  <c r="N174" i="2"/>
  <c r="O174" i="2"/>
  <c r="P174" i="2"/>
  <c r="Q208" i="2" l="1"/>
  <c r="R184" i="2"/>
  <c r="T184" i="2" s="1"/>
  <c r="Q174" i="2"/>
  <c r="Q184" i="2"/>
  <c r="S208" i="2"/>
  <c r="S174" i="2"/>
  <c r="R208" i="2"/>
  <c r="T208" i="2" s="1"/>
  <c r="R174" i="2"/>
  <c r="T174" i="2" s="1"/>
  <c r="S184" i="2"/>
  <c r="M170" i="2"/>
  <c r="N170" i="2"/>
  <c r="O170" i="2"/>
  <c r="P170" i="2"/>
  <c r="Q170" i="2" l="1"/>
  <c r="R170" i="2"/>
  <c r="T170" i="2" s="1"/>
  <c r="S170" i="2"/>
  <c r="P185" i="2"/>
  <c r="O185" i="2"/>
  <c r="N185" i="2"/>
  <c r="M185" i="2"/>
  <c r="P239" i="2"/>
  <c r="O239" i="2"/>
  <c r="N239" i="2"/>
  <c r="M239" i="2"/>
  <c r="P154" i="2"/>
  <c r="O154" i="2"/>
  <c r="N154" i="2"/>
  <c r="M154" i="2"/>
  <c r="P92" i="2"/>
  <c r="O92" i="2"/>
  <c r="N92" i="2"/>
  <c r="M92" i="2"/>
  <c r="P55" i="2"/>
  <c r="O55" i="2"/>
  <c r="N55" i="2"/>
  <c r="M55" i="2"/>
  <c r="P17" i="2"/>
  <c r="O17" i="2"/>
  <c r="N17" i="2"/>
  <c r="M17" i="2"/>
  <c r="R17" i="2" l="1"/>
  <c r="T17" i="2" s="1"/>
  <c r="S154" i="2"/>
  <c r="R185" i="2"/>
  <c r="T185" i="2" s="1"/>
  <c r="S17" i="2"/>
  <c r="Q239" i="2"/>
  <c r="S185" i="2"/>
  <c r="Q185" i="2"/>
  <c r="Q92" i="2"/>
  <c r="R154" i="2"/>
  <c r="T154" i="2" s="1"/>
  <c r="S239" i="2"/>
  <c r="R239" i="2"/>
  <c r="T239" i="2" s="1"/>
  <c r="Q154" i="2"/>
  <c r="R92" i="2"/>
  <c r="T92" i="2" s="1"/>
  <c r="S92" i="2"/>
  <c r="S55" i="2"/>
  <c r="Q17" i="2"/>
  <c r="R55" i="2"/>
  <c r="T55" i="2" s="1"/>
  <c r="Q55" i="2"/>
  <c r="M228" i="2"/>
  <c r="N228" i="2"/>
  <c r="O228" i="2"/>
  <c r="P228" i="2"/>
  <c r="M221" i="2"/>
  <c r="N221" i="2"/>
  <c r="O221" i="2"/>
  <c r="P221" i="2"/>
  <c r="M134" i="2"/>
  <c r="N134" i="2"/>
  <c r="O134" i="2"/>
  <c r="P134" i="2"/>
  <c r="M204" i="2"/>
  <c r="N204" i="2"/>
  <c r="O204" i="2"/>
  <c r="P204" i="2"/>
  <c r="M196" i="2"/>
  <c r="N196" i="2"/>
  <c r="O196" i="2"/>
  <c r="P196" i="2"/>
  <c r="P189" i="2"/>
  <c r="O189" i="2"/>
  <c r="N189" i="2"/>
  <c r="M189" i="2"/>
  <c r="P188" i="2"/>
  <c r="O188" i="2"/>
  <c r="N188" i="2"/>
  <c r="M188" i="2"/>
  <c r="M187" i="2"/>
  <c r="N187" i="2"/>
  <c r="O187" i="2"/>
  <c r="P187" i="2"/>
  <c r="M176" i="2"/>
  <c r="N176" i="2"/>
  <c r="O176" i="2"/>
  <c r="P176" i="2"/>
  <c r="M173" i="2"/>
  <c r="N173" i="2"/>
  <c r="O173" i="2"/>
  <c r="P173" i="2"/>
  <c r="M171" i="2"/>
  <c r="N171" i="2"/>
  <c r="O171" i="2"/>
  <c r="P171" i="2"/>
  <c r="Q228" i="2" l="1"/>
  <c r="S228" i="2"/>
  <c r="R228" i="2"/>
  <c r="T228" i="2" s="1"/>
  <c r="R221" i="2"/>
  <c r="T221" i="2" s="1"/>
  <c r="S221" i="2"/>
  <c r="Q221" i="2"/>
  <c r="Q134" i="2"/>
  <c r="R134" i="2"/>
  <c r="T134" i="2" s="1"/>
  <c r="R204" i="2"/>
  <c r="T204" i="2" s="1"/>
  <c r="S134" i="2"/>
  <c r="S204" i="2"/>
  <c r="Q204" i="2"/>
  <c r="Q189" i="2"/>
  <c r="Q196" i="2"/>
  <c r="R196" i="2"/>
  <c r="T196" i="2" s="1"/>
  <c r="S196" i="2"/>
  <c r="S189" i="2"/>
  <c r="R188" i="2"/>
  <c r="T188" i="2" s="1"/>
  <c r="S188" i="2"/>
  <c r="Q187" i="2"/>
  <c r="S187" i="2"/>
  <c r="Q176" i="2"/>
  <c r="R187" i="2"/>
  <c r="T187" i="2" s="1"/>
  <c r="R189" i="2"/>
  <c r="T189" i="2" s="1"/>
  <c r="Q188" i="2"/>
  <c r="R176" i="2"/>
  <c r="T176" i="2" s="1"/>
  <c r="Q173" i="2"/>
  <c r="S176" i="2"/>
  <c r="R173" i="2"/>
  <c r="T173" i="2" s="1"/>
  <c r="Q171" i="2"/>
  <c r="S173" i="2"/>
  <c r="R171" i="2"/>
  <c r="T171" i="2" s="1"/>
  <c r="S171" i="2"/>
  <c r="M168" i="2"/>
  <c r="N168" i="2"/>
  <c r="O168" i="2"/>
  <c r="P168" i="2"/>
  <c r="M160" i="2"/>
  <c r="N160" i="2"/>
  <c r="O160" i="2"/>
  <c r="P160" i="2"/>
  <c r="M151" i="2"/>
  <c r="N151" i="2"/>
  <c r="O151" i="2"/>
  <c r="P151" i="2"/>
  <c r="M119" i="2"/>
  <c r="N119" i="2"/>
  <c r="O119" i="2"/>
  <c r="P119" i="2"/>
  <c r="M65" i="2"/>
  <c r="N65" i="2"/>
  <c r="O65" i="2"/>
  <c r="P65" i="2"/>
  <c r="M240" i="2"/>
  <c r="N240" i="2"/>
  <c r="O240" i="2"/>
  <c r="P240" i="2"/>
  <c r="M76" i="2"/>
  <c r="N76" i="2"/>
  <c r="O76" i="2"/>
  <c r="P76" i="2"/>
  <c r="M18" i="2"/>
  <c r="N18" i="2"/>
  <c r="O18" i="2"/>
  <c r="P18" i="2"/>
  <c r="M22" i="2"/>
  <c r="N22" i="2"/>
  <c r="O22" i="2"/>
  <c r="P22" i="2"/>
  <c r="M75" i="2"/>
  <c r="N75" i="2"/>
  <c r="O75" i="2"/>
  <c r="P75" i="2"/>
  <c r="Q168" i="2" l="1"/>
  <c r="S168" i="2"/>
  <c r="R168" i="2"/>
  <c r="T168" i="2" s="1"/>
  <c r="S160" i="2"/>
  <c r="R160" i="2"/>
  <c r="T160" i="2" s="1"/>
  <c r="Q151" i="2"/>
  <c r="Q160" i="2"/>
  <c r="R151" i="2"/>
  <c r="T151" i="2" s="1"/>
  <c r="S151" i="2"/>
  <c r="S119" i="2"/>
  <c r="Q119" i="2"/>
  <c r="R119" i="2"/>
  <c r="T119" i="2" s="1"/>
  <c r="Q65" i="2"/>
  <c r="S65" i="2"/>
  <c r="R65" i="2"/>
  <c r="T65" i="2" s="1"/>
  <c r="Q240" i="2"/>
  <c r="R240" i="2"/>
  <c r="T240" i="2" s="1"/>
  <c r="S240" i="2"/>
  <c r="Q76" i="2"/>
  <c r="S76" i="2"/>
  <c r="R76" i="2"/>
  <c r="T76" i="2" s="1"/>
  <c r="S18" i="2"/>
  <c r="Q18" i="2"/>
  <c r="R22" i="2"/>
  <c r="T22" i="2" s="1"/>
  <c r="R18" i="2"/>
  <c r="T18" i="2" s="1"/>
  <c r="Q75" i="2"/>
  <c r="Q22" i="2"/>
  <c r="S75" i="2"/>
  <c r="S22" i="2"/>
  <c r="R75" i="2"/>
  <c r="T75" i="2" s="1"/>
  <c r="M245" i="2" l="1"/>
  <c r="P245" i="2"/>
  <c r="O245" i="2"/>
  <c r="N245" i="2"/>
  <c r="M235" i="2"/>
  <c r="N235" i="2"/>
  <c r="O235" i="2"/>
  <c r="P235" i="2"/>
  <c r="M234" i="2"/>
  <c r="N234" i="2"/>
  <c r="O234" i="2"/>
  <c r="P234" i="2"/>
  <c r="M227" i="2"/>
  <c r="N227" i="2"/>
  <c r="O227" i="2"/>
  <c r="P227" i="2"/>
  <c r="M220" i="2"/>
  <c r="N220" i="2"/>
  <c r="O220" i="2"/>
  <c r="P220" i="2"/>
  <c r="P216" i="2"/>
  <c r="O216" i="2"/>
  <c r="N216" i="2"/>
  <c r="M216" i="2"/>
  <c r="P215" i="2"/>
  <c r="O215" i="2"/>
  <c r="N215" i="2"/>
  <c r="M215" i="2"/>
  <c r="P207" i="2"/>
  <c r="O207" i="2"/>
  <c r="N207" i="2"/>
  <c r="M207" i="2"/>
  <c r="M205" i="2"/>
  <c r="N205" i="2"/>
  <c r="O205" i="2"/>
  <c r="P205" i="2"/>
  <c r="M203" i="2"/>
  <c r="N203" i="2"/>
  <c r="O203" i="2"/>
  <c r="P203" i="2"/>
  <c r="P200" i="2"/>
  <c r="O200" i="2"/>
  <c r="N200" i="2"/>
  <c r="M200" i="2"/>
  <c r="P197" i="2"/>
  <c r="O197" i="2"/>
  <c r="N197" i="2"/>
  <c r="M197" i="2"/>
  <c r="M178" i="2"/>
  <c r="N178" i="2"/>
  <c r="O178" i="2"/>
  <c r="P178" i="2"/>
  <c r="M165" i="2"/>
  <c r="N165" i="2"/>
  <c r="O165" i="2"/>
  <c r="P165" i="2"/>
  <c r="P164" i="2"/>
  <c r="O164" i="2"/>
  <c r="N164" i="2"/>
  <c r="M164" i="2"/>
  <c r="M148" i="2"/>
  <c r="N148" i="2"/>
  <c r="O148" i="2"/>
  <c r="P148" i="2"/>
  <c r="M144" i="2"/>
  <c r="N144" i="2"/>
  <c r="O144" i="2"/>
  <c r="P144" i="2"/>
  <c r="Q207" i="2" l="1"/>
  <c r="Q220" i="2"/>
  <c r="S235" i="2"/>
  <c r="R215" i="2"/>
  <c r="T215" i="2" s="1"/>
  <c r="Q227" i="2"/>
  <c r="Q203" i="2"/>
  <c r="Q178" i="2"/>
  <c r="S234" i="2"/>
  <c r="Q200" i="2"/>
  <c r="S178" i="2"/>
  <c r="S164" i="2"/>
  <c r="Q165" i="2"/>
  <c r="S245" i="2"/>
  <c r="R205" i="2"/>
  <c r="T205" i="2" s="1"/>
  <c r="Q164" i="2"/>
  <c r="Q215" i="2"/>
  <c r="Q234" i="2"/>
  <c r="R227" i="2"/>
  <c r="T227" i="2" s="1"/>
  <c r="S216" i="2"/>
  <c r="Q216" i="2"/>
  <c r="Q235" i="2"/>
  <c r="S144" i="2"/>
  <c r="R148" i="2"/>
  <c r="T148" i="2" s="1"/>
  <c r="R144" i="2"/>
  <c r="T144" i="2" s="1"/>
  <c r="S165" i="2"/>
  <c r="S205" i="2"/>
  <c r="S220" i="2"/>
  <c r="S227" i="2"/>
  <c r="Q148" i="2"/>
  <c r="R165" i="2"/>
  <c r="T165" i="2" s="1"/>
  <c r="S200" i="2"/>
  <c r="Q205" i="2"/>
  <c r="R207" i="2"/>
  <c r="T207" i="2" s="1"/>
  <c r="R220" i="2"/>
  <c r="T220" i="2" s="1"/>
  <c r="R235" i="2"/>
  <c r="T235" i="2" s="1"/>
  <c r="S148" i="2"/>
  <c r="R178" i="2"/>
  <c r="T178" i="2" s="1"/>
  <c r="R203" i="2"/>
  <c r="T203" i="2" s="1"/>
  <c r="R234" i="2"/>
  <c r="T234" i="2" s="1"/>
  <c r="R200" i="2"/>
  <c r="T200" i="2" s="1"/>
  <c r="R164" i="2"/>
  <c r="T164" i="2" s="1"/>
  <c r="S203" i="2"/>
  <c r="S207" i="2"/>
  <c r="S215" i="2"/>
  <c r="R216" i="2"/>
  <c r="T216" i="2" s="1"/>
  <c r="R245" i="2"/>
  <c r="T245" i="2" s="1"/>
  <c r="Q245" i="2"/>
  <c r="R197" i="2"/>
  <c r="T197" i="2" s="1"/>
  <c r="S197" i="2"/>
  <c r="Q197" i="2"/>
  <c r="Q144" i="2"/>
  <c r="M111" i="2"/>
  <c r="N111" i="2"/>
  <c r="O111" i="2"/>
  <c r="P111" i="2"/>
  <c r="M72" i="2"/>
  <c r="N72" i="2"/>
  <c r="O72" i="2"/>
  <c r="P72" i="2"/>
  <c r="M36" i="2"/>
  <c r="N36" i="2"/>
  <c r="O36" i="2"/>
  <c r="P36" i="2"/>
  <c r="M49" i="2"/>
  <c r="N49" i="2"/>
  <c r="O49" i="2"/>
  <c r="P49" i="2"/>
  <c r="M143" i="2"/>
  <c r="N143" i="2"/>
  <c r="O143" i="2"/>
  <c r="P143" i="2"/>
  <c r="L263" i="2"/>
  <c r="M41" i="2"/>
  <c r="N41" i="2"/>
  <c r="O41" i="2"/>
  <c r="R41" i="2" s="1"/>
  <c r="T41" i="2" s="1"/>
  <c r="P41" i="2"/>
  <c r="M20" i="2"/>
  <c r="N20" i="2"/>
  <c r="O20" i="2"/>
  <c r="P20" i="2"/>
  <c r="M25" i="2"/>
  <c r="N25" i="2"/>
  <c r="O25" i="2"/>
  <c r="P25" i="2"/>
  <c r="M21" i="2"/>
  <c r="N21" i="2"/>
  <c r="O21" i="2"/>
  <c r="P21" i="2"/>
  <c r="R72" i="2" l="1"/>
  <c r="T72" i="2" s="1"/>
  <c r="Q21" i="2"/>
  <c r="R111" i="2"/>
  <c r="T111" i="2" s="1"/>
  <c r="Q25" i="2"/>
  <c r="R20" i="2"/>
  <c r="T20" i="2" s="1"/>
  <c r="Q49" i="2"/>
  <c r="Q111" i="2"/>
  <c r="S21" i="2"/>
  <c r="Q20" i="2"/>
  <c r="R36" i="2"/>
  <c r="T36" i="2" s="1"/>
  <c r="R143" i="2"/>
  <c r="R49" i="2"/>
  <c r="T49" i="2" s="1"/>
  <c r="R25" i="2"/>
  <c r="T25" i="2" s="1"/>
  <c r="S25" i="2"/>
  <c r="S20" i="2"/>
  <c r="Q72" i="2"/>
  <c r="S111" i="2"/>
  <c r="S72" i="2"/>
  <c r="Q143" i="2"/>
  <c r="S36" i="2"/>
  <c r="R21" i="2"/>
  <c r="T21" i="2" s="1"/>
  <c r="S143" i="2"/>
  <c r="S49" i="2"/>
  <c r="Q36" i="2"/>
  <c r="Q41" i="2"/>
  <c r="S41" i="2"/>
  <c r="M229" i="2"/>
  <c r="N229" i="2"/>
  <c r="O229" i="2"/>
  <c r="P229" i="2"/>
  <c r="M14" i="2"/>
  <c r="N14" i="2"/>
  <c r="O14" i="2"/>
  <c r="P14" i="2"/>
  <c r="M113" i="2"/>
  <c r="N113" i="2"/>
  <c r="O113" i="2"/>
  <c r="P113" i="2"/>
  <c r="T143" i="2" l="1"/>
  <c r="R229" i="2"/>
  <c r="T229" i="2" s="1"/>
  <c r="Q229" i="2"/>
  <c r="R113" i="2"/>
  <c r="T113" i="2" s="1"/>
  <c r="S14" i="2"/>
  <c r="S229" i="2"/>
  <c r="Q14" i="2"/>
  <c r="R14" i="2"/>
  <c r="T14" i="2" s="1"/>
  <c r="S113" i="2"/>
  <c r="Q113" i="2"/>
  <c r="M186" i="2"/>
  <c r="N186" i="2"/>
  <c r="O186" i="2"/>
  <c r="P186" i="2"/>
  <c r="M226" i="2"/>
  <c r="N226" i="2"/>
  <c r="O226" i="2"/>
  <c r="P226" i="2"/>
  <c r="R186" i="2" l="1"/>
  <c r="T186" i="2" s="1"/>
  <c r="Q226" i="2"/>
  <c r="R226" i="2"/>
  <c r="T226" i="2" s="1"/>
  <c r="Q186" i="2"/>
  <c r="S226" i="2"/>
  <c r="S186" i="2"/>
  <c r="M233" i="2" l="1"/>
  <c r="N233" i="2"/>
  <c r="O233" i="2"/>
  <c r="P233" i="2"/>
  <c r="M109" i="2"/>
  <c r="N109" i="2"/>
  <c r="O109" i="2"/>
  <c r="P109" i="2"/>
  <c r="M225" i="2"/>
  <c r="N225" i="2"/>
  <c r="O225" i="2"/>
  <c r="P225" i="2"/>
  <c r="M219" i="2"/>
  <c r="N219" i="2"/>
  <c r="O219" i="2"/>
  <c r="P219" i="2"/>
  <c r="M217" i="2"/>
  <c r="N217" i="2"/>
  <c r="O217" i="2"/>
  <c r="P217" i="2"/>
  <c r="M214" i="2"/>
  <c r="N214" i="2"/>
  <c r="O214" i="2"/>
  <c r="P214" i="2"/>
  <c r="M211" i="2"/>
  <c r="N211" i="2"/>
  <c r="O211" i="2"/>
  <c r="P211" i="2"/>
  <c r="M262" i="2"/>
  <c r="N262" i="2"/>
  <c r="O262" i="2"/>
  <c r="P262" i="2"/>
  <c r="M198" i="2"/>
  <c r="N198" i="2"/>
  <c r="O198" i="2"/>
  <c r="P198" i="2"/>
  <c r="M195" i="2"/>
  <c r="N195" i="2"/>
  <c r="O195" i="2"/>
  <c r="P195" i="2"/>
  <c r="M191" i="2"/>
  <c r="N191" i="2"/>
  <c r="O191" i="2"/>
  <c r="P191" i="2"/>
  <c r="M177" i="2"/>
  <c r="N177" i="2"/>
  <c r="O177" i="2"/>
  <c r="P177" i="2"/>
  <c r="M70" i="2"/>
  <c r="N70" i="2"/>
  <c r="O70" i="2"/>
  <c r="P70" i="2"/>
  <c r="M89" i="2"/>
  <c r="N89" i="2"/>
  <c r="O89" i="2"/>
  <c r="P89" i="2"/>
  <c r="M122" i="2"/>
  <c r="N122" i="2"/>
  <c r="O122" i="2"/>
  <c r="P122" i="2"/>
  <c r="R233" i="2" l="1"/>
  <c r="T233" i="2" s="1"/>
  <c r="R217" i="2"/>
  <c r="T217" i="2" s="1"/>
  <c r="R211" i="2"/>
  <c r="T211" i="2" s="1"/>
  <c r="Q233" i="2"/>
  <c r="R262" i="2"/>
  <c r="T262" i="2" s="1"/>
  <c r="R109" i="2"/>
  <c r="T109" i="2" s="1"/>
  <c r="R198" i="2"/>
  <c r="T198" i="2" s="1"/>
  <c r="Q225" i="2"/>
  <c r="Q109" i="2"/>
  <c r="S109" i="2"/>
  <c r="S233" i="2"/>
  <c r="S225" i="2"/>
  <c r="R225" i="2"/>
  <c r="T225" i="2" s="1"/>
  <c r="Q217" i="2"/>
  <c r="S219" i="2"/>
  <c r="Q219" i="2"/>
  <c r="S217" i="2"/>
  <c r="Q198" i="2"/>
  <c r="Q214" i="2"/>
  <c r="R219" i="2"/>
  <c r="T219" i="2" s="1"/>
  <c r="R214" i="2"/>
  <c r="T214" i="2" s="1"/>
  <c r="Q211" i="2"/>
  <c r="Q262" i="2"/>
  <c r="S214" i="2"/>
  <c r="S211" i="2"/>
  <c r="S262" i="2"/>
  <c r="S198" i="2"/>
  <c r="S195" i="2"/>
  <c r="R195" i="2"/>
  <c r="T195" i="2" s="1"/>
  <c r="Q191" i="2"/>
  <c r="R191" i="2"/>
  <c r="T191" i="2" s="1"/>
  <c r="Q195" i="2"/>
  <c r="S177" i="2"/>
  <c r="S191" i="2"/>
  <c r="Q177" i="2"/>
  <c r="R177" i="2"/>
  <c r="T177" i="2" s="1"/>
  <c r="Q70" i="2"/>
  <c r="Q89" i="2"/>
  <c r="R122" i="2"/>
  <c r="T122" i="2" s="1"/>
  <c r="R70" i="2"/>
  <c r="T70" i="2" s="1"/>
  <c r="S89" i="2"/>
  <c r="S70" i="2"/>
  <c r="R89" i="2"/>
  <c r="T89" i="2" s="1"/>
  <c r="S122" i="2"/>
  <c r="Q122" i="2"/>
  <c r="M99" i="2"/>
  <c r="N99" i="2"/>
  <c r="O99" i="2"/>
  <c r="P99" i="2"/>
  <c r="M98" i="2"/>
  <c r="N98" i="2"/>
  <c r="O98" i="2"/>
  <c r="P98" i="2"/>
  <c r="M26" i="2"/>
  <c r="N26" i="2"/>
  <c r="O26" i="2"/>
  <c r="P26" i="2"/>
  <c r="R99" i="2" l="1"/>
  <c r="T99" i="2" s="1"/>
  <c r="R98" i="2"/>
  <c r="T98" i="2" s="1"/>
  <c r="Q98" i="2"/>
  <c r="S98" i="2"/>
  <c r="Q99" i="2"/>
  <c r="S26" i="2"/>
  <c r="Q26" i="2"/>
  <c r="R26" i="2"/>
  <c r="T26" i="2" s="1"/>
  <c r="S99" i="2"/>
  <c r="M159" i="2"/>
  <c r="N159" i="2"/>
  <c r="O159" i="2"/>
  <c r="P159" i="2"/>
  <c r="M58" i="2"/>
  <c r="N58" i="2"/>
  <c r="O58" i="2"/>
  <c r="P58" i="2"/>
  <c r="M88" i="2"/>
  <c r="N88" i="2"/>
  <c r="O88" i="2"/>
  <c r="P88" i="2"/>
  <c r="M112" i="2"/>
  <c r="N112" i="2"/>
  <c r="O112" i="2"/>
  <c r="P112" i="2"/>
  <c r="M107" i="2"/>
  <c r="N107" i="2"/>
  <c r="O107" i="2"/>
  <c r="P107" i="2"/>
  <c r="M102" i="2"/>
  <c r="N102" i="2"/>
  <c r="O102" i="2"/>
  <c r="P102" i="2"/>
  <c r="M61" i="2"/>
  <c r="N61" i="2"/>
  <c r="O61" i="2"/>
  <c r="P61" i="2"/>
  <c r="M15" i="2"/>
  <c r="N15" i="2"/>
  <c r="O15" i="2"/>
  <c r="P15" i="2"/>
  <c r="M12" i="2"/>
  <c r="N12" i="2"/>
  <c r="P12" i="2"/>
  <c r="R159" i="2" l="1"/>
  <c r="T159" i="2" s="1"/>
  <c r="S159" i="2"/>
  <c r="S58" i="2"/>
  <c r="Q58" i="2"/>
  <c r="Q159" i="2"/>
  <c r="Q88" i="2"/>
  <c r="R112" i="2"/>
  <c r="T112" i="2" s="1"/>
  <c r="R58" i="2"/>
  <c r="T58" i="2" s="1"/>
  <c r="S88" i="2"/>
  <c r="R88" i="2"/>
  <c r="S112" i="2"/>
  <c r="Q112" i="2"/>
  <c r="Q107" i="2"/>
  <c r="S107" i="2"/>
  <c r="Q102" i="2"/>
  <c r="R107" i="2"/>
  <c r="T107" i="2" s="1"/>
  <c r="R61" i="2"/>
  <c r="T61" i="2" s="1"/>
  <c r="S102" i="2"/>
  <c r="R102" i="2"/>
  <c r="T102" i="2" s="1"/>
  <c r="S61" i="2"/>
  <c r="Q61" i="2"/>
  <c r="Q12" i="2"/>
  <c r="S15" i="2"/>
  <c r="Q15" i="2"/>
  <c r="R15" i="2"/>
  <c r="T15" i="2" s="1"/>
  <c r="S12" i="2"/>
  <c r="R12" i="2"/>
  <c r="T12" i="2" l="1"/>
  <c r="T88" i="2"/>
  <c r="M250" i="2"/>
  <c r="N250" i="2"/>
  <c r="O250" i="2"/>
  <c r="P250" i="2"/>
  <c r="M238" i="2"/>
  <c r="N238" i="2"/>
  <c r="O238" i="2"/>
  <c r="P238" i="2"/>
  <c r="M237" i="2"/>
  <c r="N237" i="2"/>
  <c r="O237" i="2"/>
  <c r="P237" i="2"/>
  <c r="M236" i="2"/>
  <c r="N236" i="2"/>
  <c r="O236" i="2"/>
  <c r="P236" i="2"/>
  <c r="M232" i="2"/>
  <c r="N232" i="2"/>
  <c r="O232" i="2"/>
  <c r="P232" i="2"/>
  <c r="M230" i="2"/>
  <c r="N230" i="2"/>
  <c r="O230" i="2"/>
  <c r="P230" i="2"/>
  <c r="M224" i="2"/>
  <c r="N224" i="2"/>
  <c r="O224" i="2"/>
  <c r="P224" i="2"/>
  <c r="M223" i="2"/>
  <c r="N223" i="2"/>
  <c r="O223" i="2"/>
  <c r="P223" i="2"/>
  <c r="M222" i="2"/>
  <c r="N222" i="2"/>
  <c r="O222" i="2"/>
  <c r="P222" i="2"/>
  <c r="M243" i="2"/>
  <c r="N243" i="2"/>
  <c r="O243" i="2"/>
  <c r="P243" i="2"/>
  <c r="M218" i="2"/>
  <c r="N218" i="2"/>
  <c r="O218" i="2"/>
  <c r="P218" i="2"/>
  <c r="M213" i="2"/>
  <c r="N213" i="2"/>
  <c r="O213" i="2"/>
  <c r="P213" i="2"/>
  <c r="M210" i="2"/>
  <c r="N210" i="2"/>
  <c r="O210" i="2"/>
  <c r="P210" i="2"/>
  <c r="M202" i="2"/>
  <c r="N202" i="2"/>
  <c r="O202" i="2"/>
  <c r="P202" i="2"/>
  <c r="M199" i="2"/>
  <c r="N199" i="2"/>
  <c r="O199" i="2"/>
  <c r="P199" i="2"/>
  <c r="M194" i="2"/>
  <c r="N194" i="2"/>
  <c r="O194" i="2"/>
  <c r="P194" i="2"/>
  <c r="M182" i="2"/>
  <c r="N182" i="2"/>
  <c r="O182" i="2"/>
  <c r="P182" i="2"/>
  <c r="M183" i="2"/>
  <c r="N183" i="2"/>
  <c r="O183" i="2"/>
  <c r="P183" i="2"/>
  <c r="M181" i="2"/>
  <c r="N181" i="2"/>
  <c r="O181" i="2"/>
  <c r="P181" i="2"/>
  <c r="M180" i="2"/>
  <c r="N180" i="2"/>
  <c r="O180" i="2"/>
  <c r="P180" i="2"/>
  <c r="M175" i="2"/>
  <c r="N175" i="2"/>
  <c r="O175" i="2"/>
  <c r="P175" i="2"/>
  <c r="M169" i="2"/>
  <c r="N169" i="2"/>
  <c r="O169" i="2"/>
  <c r="P169" i="2"/>
  <c r="M166" i="2"/>
  <c r="N166" i="2"/>
  <c r="O166" i="2"/>
  <c r="P166" i="2"/>
  <c r="M163" i="2"/>
  <c r="N163" i="2"/>
  <c r="O163" i="2"/>
  <c r="P163" i="2"/>
  <c r="M146" i="2"/>
  <c r="N146" i="2"/>
  <c r="O146" i="2"/>
  <c r="P146" i="2"/>
  <c r="M149" i="2"/>
  <c r="N149" i="2"/>
  <c r="O149" i="2"/>
  <c r="P149" i="2"/>
  <c r="M136" i="2"/>
  <c r="N136" i="2"/>
  <c r="O136" i="2"/>
  <c r="P136" i="2"/>
  <c r="M91" i="2"/>
  <c r="M87" i="2"/>
  <c r="M90" i="2"/>
  <c r="M86" i="2"/>
  <c r="M85" i="2"/>
  <c r="M84" i="2"/>
  <c r="M83" i="2"/>
  <c r="N91" i="2"/>
  <c r="N87" i="2"/>
  <c r="N90" i="2"/>
  <c r="N86" i="2"/>
  <c r="N85" i="2"/>
  <c r="N84" i="2"/>
  <c r="N83" i="2"/>
  <c r="O91" i="2"/>
  <c r="O87" i="2"/>
  <c r="O90" i="2"/>
  <c r="O86" i="2"/>
  <c r="O85" i="2"/>
  <c r="O84" i="2"/>
  <c r="O83" i="2"/>
  <c r="P91" i="2"/>
  <c r="P87" i="2"/>
  <c r="P90" i="2"/>
  <c r="P86" i="2"/>
  <c r="P85" i="2"/>
  <c r="P84" i="2"/>
  <c r="P83" i="2"/>
  <c r="P82" i="2"/>
  <c r="O82" i="2"/>
  <c r="N82" i="2"/>
  <c r="M82" i="2"/>
  <c r="M128" i="2"/>
  <c r="N128" i="2"/>
  <c r="O128" i="2"/>
  <c r="P128" i="2"/>
  <c r="M126" i="2"/>
  <c r="N126" i="2"/>
  <c r="O126" i="2"/>
  <c r="P126" i="2"/>
  <c r="M125" i="2"/>
  <c r="N125" i="2"/>
  <c r="O125" i="2"/>
  <c r="P125" i="2"/>
  <c r="M120" i="2"/>
  <c r="N120" i="2"/>
  <c r="O120" i="2"/>
  <c r="P120" i="2"/>
  <c r="M118" i="2"/>
  <c r="N118" i="2"/>
  <c r="O118" i="2"/>
  <c r="P118" i="2"/>
  <c r="M117" i="2"/>
  <c r="N117" i="2"/>
  <c r="O117" i="2"/>
  <c r="P117" i="2"/>
  <c r="M106" i="2"/>
  <c r="N106" i="2"/>
  <c r="O106" i="2"/>
  <c r="P106" i="2"/>
  <c r="M105" i="2"/>
  <c r="N105" i="2"/>
  <c r="O105" i="2"/>
  <c r="P105" i="2"/>
  <c r="M103" i="2"/>
  <c r="N103" i="2"/>
  <c r="O103" i="2"/>
  <c r="P103" i="2"/>
  <c r="M97" i="2"/>
  <c r="N97" i="2"/>
  <c r="O97" i="2"/>
  <c r="P97" i="2"/>
  <c r="M96" i="2"/>
  <c r="N96" i="2"/>
  <c r="O96" i="2"/>
  <c r="P96" i="2"/>
  <c r="M95" i="2"/>
  <c r="N95" i="2"/>
  <c r="O95" i="2"/>
  <c r="P95" i="2"/>
  <c r="M94" i="2"/>
  <c r="N94" i="2"/>
  <c r="O94" i="2"/>
  <c r="P94" i="2"/>
  <c r="M68" i="2"/>
  <c r="N68" i="2"/>
  <c r="O68" i="2"/>
  <c r="P68" i="2"/>
  <c r="M133" i="2"/>
  <c r="N133" i="2"/>
  <c r="O133" i="2"/>
  <c r="P133" i="2"/>
  <c r="M129" i="2"/>
  <c r="N129" i="2"/>
  <c r="O129" i="2"/>
  <c r="P129" i="2"/>
  <c r="M45" i="2"/>
  <c r="N45" i="2"/>
  <c r="O45" i="2"/>
  <c r="P45" i="2"/>
  <c r="M51" i="2"/>
  <c r="N51" i="2"/>
  <c r="O51" i="2"/>
  <c r="P51" i="2"/>
  <c r="M54" i="2"/>
  <c r="N54" i="2"/>
  <c r="O54" i="2"/>
  <c r="P54" i="2"/>
  <c r="P145" i="2"/>
  <c r="P244" i="2"/>
  <c r="P31" i="2"/>
  <c r="P62" i="2"/>
  <c r="P73" i="2"/>
  <c r="O145" i="2"/>
  <c r="O31" i="2"/>
  <c r="O62" i="2"/>
  <c r="O73" i="2"/>
  <c r="N145" i="2"/>
  <c r="N244" i="2"/>
  <c r="N31" i="2"/>
  <c r="N62" i="2"/>
  <c r="N73" i="2"/>
  <c r="M145" i="2"/>
  <c r="M244" i="2"/>
  <c r="M31" i="2"/>
  <c r="M62" i="2"/>
  <c r="M73" i="2"/>
  <c r="S202" i="2" l="1"/>
  <c r="Q232" i="2"/>
  <c r="S136" i="2"/>
  <c r="Q146" i="2"/>
  <c r="Q230" i="2"/>
  <c r="Q250" i="2"/>
  <c r="Q133" i="2"/>
  <c r="R136" i="2"/>
  <c r="T136" i="2" s="1"/>
  <c r="R213" i="2"/>
  <c r="T213" i="2" s="1"/>
  <c r="Q224" i="2"/>
  <c r="Q166" i="2"/>
  <c r="R182" i="2"/>
  <c r="T182" i="2" s="1"/>
  <c r="R223" i="2"/>
  <c r="T223" i="2" s="1"/>
  <c r="R237" i="2"/>
  <c r="T237" i="2" s="1"/>
  <c r="Q128" i="2"/>
  <c r="R163" i="2"/>
  <c r="T163" i="2" s="1"/>
  <c r="Q222" i="2"/>
  <c r="R166" i="2"/>
  <c r="T166" i="2" s="1"/>
  <c r="R230" i="2"/>
  <c r="T230" i="2" s="1"/>
  <c r="Q237" i="2"/>
  <c r="Q73" i="2"/>
  <c r="Q244" i="2"/>
  <c r="Q45" i="2"/>
  <c r="R181" i="2"/>
  <c r="T181" i="2" s="1"/>
  <c r="R202" i="2"/>
  <c r="T202" i="2" s="1"/>
  <c r="S218" i="2"/>
  <c r="R243" i="2"/>
  <c r="T243" i="2" s="1"/>
  <c r="R232" i="2"/>
  <c r="T232" i="2" s="1"/>
  <c r="R250" i="2"/>
  <c r="T250" i="2" s="1"/>
  <c r="Q62" i="2"/>
  <c r="Q145" i="2"/>
  <c r="R82" i="2"/>
  <c r="T82" i="2" s="1"/>
  <c r="Q180" i="2"/>
  <c r="Q218" i="2"/>
  <c r="Q223" i="2"/>
  <c r="R175" i="2"/>
  <c r="T175" i="2" s="1"/>
  <c r="S213" i="2"/>
  <c r="R222" i="2"/>
  <c r="T222" i="2" s="1"/>
  <c r="S94" i="2"/>
  <c r="Q86" i="2"/>
  <c r="S149" i="2"/>
  <c r="S146" i="2"/>
  <c r="Q169" i="2"/>
  <c r="Q85" i="2"/>
  <c r="R83" i="2"/>
  <c r="T83" i="2" s="1"/>
  <c r="R199" i="2"/>
  <c r="T199" i="2" s="1"/>
  <c r="Q31" i="2"/>
  <c r="S82" i="2"/>
  <c r="R90" i="2"/>
  <c r="T90" i="2" s="1"/>
  <c r="Q149" i="2"/>
  <c r="S182" i="2"/>
  <c r="R194" i="2"/>
  <c r="T194" i="2" s="1"/>
  <c r="R210" i="2"/>
  <c r="T210" i="2" s="1"/>
  <c r="R87" i="2"/>
  <c r="T87" i="2" s="1"/>
  <c r="R146" i="2"/>
  <c r="T146" i="2" s="1"/>
  <c r="S224" i="2"/>
  <c r="S238" i="2"/>
  <c r="R97" i="2"/>
  <c r="T97" i="2" s="1"/>
  <c r="Q117" i="2"/>
  <c r="Q82" i="2"/>
  <c r="S181" i="2"/>
  <c r="R183" i="2"/>
  <c r="T183" i="2" s="1"/>
  <c r="Q199" i="2"/>
  <c r="S243" i="2"/>
  <c r="R236" i="2"/>
  <c r="T236" i="2" s="1"/>
  <c r="R238" i="2"/>
  <c r="T238" i="2" s="1"/>
  <c r="S163" i="2"/>
  <c r="S83" i="2"/>
  <c r="R149" i="2"/>
  <c r="T149" i="2" s="1"/>
  <c r="Q181" i="2"/>
  <c r="R218" i="2"/>
  <c r="T218" i="2" s="1"/>
  <c r="R224" i="2"/>
  <c r="T224" i="2" s="1"/>
  <c r="Q238" i="2"/>
  <c r="Q94" i="2"/>
  <c r="R125" i="2"/>
  <c r="T125" i="2" s="1"/>
  <c r="R86" i="2"/>
  <c r="T86" i="2" s="1"/>
  <c r="S87" i="2"/>
  <c r="R84" i="2"/>
  <c r="T84" i="2" s="1"/>
  <c r="R91" i="2"/>
  <c r="T91" i="2" s="1"/>
  <c r="Q163" i="2"/>
  <c r="Q175" i="2"/>
  <c r="Q183" i="2"/>
  <c r="Q182" i="2"/>
  <c r="Q194" i="2"/>
  <c r="S223" i="2"/>
  <c r="S230" i="2"/>
  <c r="S232" i="2"/>
  <c r="S237" i="2"/>
  <c r="S86" i="2"/>
  <c r="S84" i="2"/>
  <c r="S91" i="2"/>
  <c r="S169" i="2"/>
  <c r="S180" i="2"/>
  <c r="Q202" i="2"/>
  <c r="S210" i="2"/>
  <c r="Q236" i="2"/>
  <c r="S85" i="2"/>
  <c r="R180" i="2"/>
  <c r="T180" i="2" s="1"/>
  <c r="S194" i="2"/>
  <c r="R169" i="2"/>
  <c r="T169" i="2" s="1"/>
  <c r="Q210" i="2"/>
  <c r="S222" i="2"/>
  <c r="S175" i="2"/>
  <c r="S183" i="2"/>
  <c r="S90" i="2"/>
  <c r="S166" i="2"/>
  <c r="S199" i="2"/>
  <c r="Q243" i="2"/>
  <c r="S250" i="2"/>
  <c r="Q213" i="2"/>
  <c r="S236" i="2"/>
  <c r="Q136" i="2"/>
  <c r="R85" i="2"/>
  <c r="T85" i="2" s="1"/>
  <c r="Q83" i="2"/>
  <c r="Q90" i="2"/>
  <c r="Q87" i="2"/>
  <c r="Q84" i="2"/>
  <c r="Q91" i="2"/>
  <c r="S120" i="2"/>
  <c r="S126" i="2"/>
  <c r="S128" i="2"/>
  <c r="R120" i="2"/>
  <c r="T120" i="2" s="1"/>
  <c r="R126" i="2"/>
  <c r="R128" i="2"/>
  <c r="T128" i="2" s="1"/>
  <c r="S95" i="2"/>
  <c r="R96" i="2"/>
  <c r="T96" i="2" s="1"/>
  <c r="S103" i="2"/>
  <c r="R105" i="2"/>
  <c r="T105" i="2" s="1"/>
  <c r="S106" i="2"/>
  <c r="Q118" i="2"/>
  <c r="R95" i="2"/>
  <c r="T95" i="2" s="1"/>
  <c r="R103" i="2"/>
  <c r="T103" i="2" s="1"/>
  <c r="R106" i="2"/>
  <c r="T106" i="2" s="1"/>
  <c r="R117" i="2"/>
  <c r="T117" i="2" s="1"/>
  <c r="Q97" i="2"/>
  <c r="R45" i="2"/>
  <c r="R94" i="2"/>
  <c r="T94" i="2" s="1"/>
  <c r="R118" i="2"/>
  <c r="T118" i="2" s="1"/>
  <c r="S96" i="2"/>
  <c r="S105" i="2"/>
  <c r="S125" i="2"/>
  <c r="S68" i="2"/>
  <c r="Q95" i="2"/>
  <c r="Q103" i="2"/>
  <c r="S117" i="2"/>
  <c r="R68" i="2"/>
  <c r="T68" i="2" s="1"/>
  <c r="S97" i="2"/>
  <c r="Q96" i="2"/>
  <c r="Q105" i="2"/>
  <c r="S118" i="2"/>
  <c r="Q125" i="2"/>
  <c r="Q126" i="2"/>
  <c r="Q120" i="2"/>
  <c r="Q106" i="2"/>
  <c r="S145" i="2"/>
  <c r="R129" i="2"/>
  <c r="T129" i="2" s="1"/>
  <c r="R133" i="2"/>
  <c r="T133" i="2" s="1"/>
  <c r="S244" i="2"/>
  <c r="Q68" i="2"/>
  <c r="S133" i="2"/>
  <c r="S129" i="2"/>
  <c r="S45" i="2"/>
  <c r="Q51" i="2"/>
  <c r="Q129" i="2"/>
  <c r="R51" i="2"/>
  <c r="S51" i="2"/>
  <c r="R54" i="2"/>
  <c r="T54" i="2" s="1"/>
  <c r="Q54" i="2"/>
  <c r="S54" i="2"/>
  <c r="S62" i="2"/>
  <c r="S31" i="2"/>
  <c r="S73" i="2"/>
  <c r="T126" i="2" l="1"/>
  <c r="T51" i="2"/>
  <c r="T45" i="2"/>
  <c r="R73" i="2" l="1"/>
  <c r="T73" i="2" s="1"/>
  <c r="R244" i="2"/>
  <c r="T244" i="2" s="1"/>
  <c r="R62" i="2" l="1"/>
  <c r="R31" i="2"/>
  <c r="T62" i="2" l="1"/>
  <c r="T31" i="2"/>
  <c r="R145" i="2"/>
  <c r="T145" i="2" l="1"/>
  <c r="M43" i="2"/>
  <c r="M263" i="2" s="1"/>
  <c r="N43" i="2"/>
  <c r="N263" i="2" s="1"/>
  <c r="O43" i="2"/>
  <c r="O263" i="2" s="1"/>
  <c r="P43" i="2"/>
  <c r="P263" i="2" s="1"/>
  <c r="Q43" i="2" l="1"/>
  <c r="Q263" i="2" s="1"/>
  <c r="R43" i="2"/>
  <c r="R263" i="2" s="1"/>
  <c r="S43" i="2"/>
  <c r="S263" i="2" s="1"/>
  <c r="T43" i="2" l="1"/>
  <c r="T263" i="2" s="1"/>
</calcChain>
</file>

<file path=xl/sharedStrings.xml><?xml version="1.0" encoding="utf-8"?>
<sst xmlns="http://schemas.openxmlformats.org/spreadsheetml/2006/main" count="2068" uniqueCount="437">
  <si>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</si>
  <si>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</si>
  <si>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</si>
  <si>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</si>
  <si>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</si>
  <si>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</si>
  <si>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</si>
  <si>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</si>
  <si>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</si>
  <si>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</si>
  <si>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</si>
  <si>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</si>
  <si>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</si>
  <si>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</si>
  <si>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</si>
  <si>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</si>
  <si>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</si>
  <si>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</si>
  <si>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</si>
  <si>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</si>
  <si>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</si>
  <si>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</si>
  <si>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</si>
  <si>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</si>
  <si>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</si>
  <si>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</si>
  <si>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</si>
  <si>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</si>
  <si>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</si>
  <si>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</si>
  <si>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</si>
  <si>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</si>
  <si>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</si>
  <si>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</si>
  <si>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</si>
  <si>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</si>
  <si>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</si>
  <si>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</si>
  <si>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</si>
  <si>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</si>
  <si>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</si>
  <si>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</si>
  <si>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</si>
  <si>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</si>
  <si>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</si>
  <si>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</si>
  <si>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</si>
  <si>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</si>
  <si>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</si>
  <si>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</si>
  <si>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</si>
  <si>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</si>
  <si>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</si>
  <si>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</si>
  <si>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</si>
  <si>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</si>
  <si>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</si>
  <si>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</si>
  <si>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</si>
  <si>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</si>
  <si>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</si>
  <si>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</si>
  <si>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</si>
  <si>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</si>
  <si>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</si>
  <si>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</si>
  <si>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</si>
  <si>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</si>
  <si>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</si>
  <si>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</si>
  <si>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</si>
  <si>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</si>
  <si>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</si>
  <si>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</si>
  <si>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</si>
  <si>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</si>
  <si>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</si>
  <si>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</si>
  <si>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</si>
  <si>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</si>
  <si>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</si>
  <si>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</si>
  <si>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</si>
  <si>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</si>
  <si>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</si>
  <si>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</si>
  <si>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</si>
  <si>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</si>
  <si>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</si>
  <si>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</si>
  <si>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</si>
  <si>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BLANCA ROSAURA FIGUEROA GARCIA</t>
  </si>
  <si>
    <t>JUAN FRANCISCO POLANCO TORIBIO</t>
  </si>
  <si>
    <t>LUISIANNY RAFELINA MARTE JAQUEZ</t>
  </si>
  <si>
    <t>WANDA ROSMERIS MERCEDES CUEVAS</t>
  </si>
  <si>
    <t>EDY RAFAEL RODRIGUEZ CAMPUSANO</t>
  </si>
  <si>
    <t>VIRGINIA EUGENIA BUENO SAVIÑON</t>
  </si>
  <si>
    <t>DIRECCION GENERAL DE TRABAJO</t>
  </si>
  <si>
    <t>JUAN CARLOS SANCHEZ CASTILLO</t>
  </si>
  <si>
    <t>PARALEGAL</t>
  </si>
  <si>
    <t>DEPARTAMENTO DE MIGRACION LABORAL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</si>
  <si>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</si>
  <si>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</si>
  <si>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</si>
  <si>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</si>
  <si>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</si>
  <si>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</si>
  <si>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</si>
  <si>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</si>
  <si>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</si>
  <si>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</si>
  <si>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</si>
  <si>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</si>
  <si>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</si>
  <si>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</si>
  <si>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</si>
  <si>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</si>
  <si>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</si>
  <si>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</si>
  <si>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</si>
  <si>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</si>
  <si>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</si>
  <si>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</si>
  <si>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</si>
  <si>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</si>
  <si>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</si>
  <si>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</si>
  <si>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</si>
  <si>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</si>
  <si>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</si>
  <si>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</si>
  <si>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</si>
  <si>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</si>
  <si>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</si>
  <si>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</si>
  <si>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</si>
  <si>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</si>
  <si>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</si>
  <si>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</si>
  <si>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</si>
  <si>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</si>
  <si>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</si>
  <si>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</si>
  <si>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</si>
  <si>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</si>
  <si>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</si>
  <si>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</si>
  <si>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</si>
  <si>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</si>
  <si>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</si>
  <si>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</si>
  <si>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</si>
  <si>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</si>
  <si>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</si>
  <si>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</si>
  <si>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</si>
  <si>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</si>
  <si>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</si>
  <si>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</si>
  <si>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</si>
  <si>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</si>
  <si>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</si>
  <si>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DIVISION DE SERVICIOS GENERALES MT</t>
  </si>
  <si>
    <t>KIRSIS ADISA MONTERO VICIOSO</t>
  </si>
  <si>
    <t>CARMEN DAYSIS GONZALEZ MELGEN</t>
  </si>
  <si>
    <t>RAYNI DE JESUS BEATO BURGOS</t>
  </si>
  <si>
    <t>JUAN FRANCISCO ULERIO GARCIA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</si>
  <si>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</si>
  <si>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</si>
  <si>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</si>
  <si>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</si>
  <si>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</si>
  <si>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</si>
  <si>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</si>
  <si>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</si>
  <si>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</si>
  <si>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</si>
  <si>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</si>
  <si>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</si>
  <si>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</si>
  <si>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</si>
  <si>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</si>
  <si>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</si>
  <si>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</si>
  <si>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DIRECCION ADMINISTRATIVA MT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</si>
  <si>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</si>
  <si>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</si>
  <si>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</si>
  <si>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</si>
  <si>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</si>
  <si>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</si>
  <si>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</si>
  <si>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</si>
  <si>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</si>
  <si>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</si>
  <si>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</si>
  <si>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</si>
  <si>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</si>
  <si>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</si>
  <si>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</si>
  <si>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</si>
  <si>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</si>
  <si>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</si>
  <si>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</si>
  <si>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</si>
  <si>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</si>
  <si>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</si>
  <si>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</si>
  <si>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</si>
  <si>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</si>
  <si>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</si>
  <si>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</si>
  <si>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</si>
  <si>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</si>
  <si>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</si>
  <si>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</si>
  <si>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</si>
  <si>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</si>
  <si>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</si>
  <si>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</si>
  <si>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</si>
  <si>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</si>
  <si>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</si>
  <si>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</si>
  <si>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</si>
  <si>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</si>
  <si>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</si>
  <si>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</si>
  <si>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</si>
  <si>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</si>
  <si>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</si>
  <si>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</si>
  <si>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</si>
  <si>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</si>
  <si>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</si>
  <si>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</si>
  <si>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</si>
  <si>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JOSE ESTEBAN DE LEON PEREZ</t>
  </si>
  <si>
    <t>YOHANNA YANET HILARIO HERNANDEZ</t>
  </si>
  <si>
    <t>COORDINADOR PRENSA Y RELACIONES PUBLICAS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</si>
  <si>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</si>
  <si>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</si>
  <si>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</si>
  <si>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</si>
  <si>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</si>
  <si>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</si>
  <si>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</si>
  <si>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</si>
  <si>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</si>
  <si>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</si>
  <si>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</si>
  <si>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</si>
  <si>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</si>
  <si>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</si>
  <si>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</si>
  <si>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</si>
  <si>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</si>
  <si>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</si>
  <si>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</si>
  <si>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</si>
  <si>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</si>
  <si>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</si>
  <si>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</si>
  <si>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</si>
  <si>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</si>
  <si>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</si>
  <si>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</si>
  <si>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</si>
  <si>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</si>
  <si>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</si>
  <si>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</si>
  <si>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</si>
  <si>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</si>
  <si>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</si>
  <si>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</si>
  <si>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</si>
  <si>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</si>
  <si>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</si>
  <si>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</si>
  <si>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</si>
  <si>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</si>
  <si>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</si>
  <si>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</si>
  <si>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</si>
  <si>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</si>
  <si>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</si>
  <si>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</si>
  <si>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</si>
  <si>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</si>
  <si>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</si>
  <si>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AGENCIA DE VILLA ALTAGRACIA MT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</si>
  <si>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</si>
  <si>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</si>
  <si>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</si>
  <si>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</si>
  <si>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</si>
  <si>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</si>
  <si>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</si>
  <si>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</si>
  <si>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</si>
  <si>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</si>
  <si>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</si>
  <si>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</si>
  <si>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</si>
  <si>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</si>
  <si>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</si>
  <si>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</si>
  <si>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</si>
  <si>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</si>
  <si>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</si>
  <si>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</si>
  <si>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</si>
  <si>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</si>
  <si>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</si>
  <si>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VIVIAN DAMIANA JACOBO GARCIA</t>
  </si>
  <si>
    <t>ROSA MARIA ARVELO CASTILLO</t>
  </si>
  <si>
    <t>ANALISTA DE PROYECTOS</t>
  </si>
  <si>
    <t>DIRECION GENERAL DE EMPLEO MT</t>
  </si>
  <si>
    <t>KARLA MARIA SANCHEZ ALCANTARA</t>
  </si>
  <si>
    <t>HEIRY RUIZ DE LA CRUZ</t>
  </si>
  <si>
    <t>LORENZO GONZALEZ CONCEPCION</t>
  </si>
  <si>
    <t>TECNICO ELECTRICISTA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</si>
  <si>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</si>
  <si>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</si>
  <si>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</si>
  <si>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</si>
  <si>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</si>
  <si>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DIVISION DE ATENCION  A LA DISCAPACIDAD MT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</si>
  <si>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</si>
  <si>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</si>
  <si>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</si>
  <si>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</si>
  <si>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</si>
  <si>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</si>
  <si>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</si>
  <si>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</si>
  <si>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</si>
  <si>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</si>
  <si>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</si>
  <si>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</si>
  <si>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</si>
  <si>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</si>
  <si>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</si>
  <si>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</si>
  <si>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</si>
  <si>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</si>
  <si>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</si>
  <si>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</si>
  <si>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</si>
  <si>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</si>
  <si>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</si>
  <si>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</si>
  <si>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</si>
  <si>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</si>
  <si>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</si>
  <si>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</si>
  <si>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</si>
  <si>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</si>
  <si>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</si>
  <si>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</si>
  <si>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</si>
  <si>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</si>
  <si>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</si>
  <si>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</si>
  <si>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</si>
  <si>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</si>
  <si>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</si>
  <si>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</si>
  <si>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</si>
  <si>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</si>
  <si>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</si>
  <si>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</si>
  <si>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</si>
  <si>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ANALISTA DE COMPRAS Y CONTRATACIONES</t>
  </si>
  <si>
    <t>GUSTAVO ADOLFO MORENO HERRERA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</si>
  <si>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</si>
  <si>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</si>
  <si>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</si>
  <si>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</si>
  <si>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</si>
  <si>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</si>
  <si>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</si>
  <si>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</si>
  <si>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</si>
  <si>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</si>
  <si>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</si>
  <si>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>WANDA IBELIS MEJIA CONTRERAS</t>
  </si>
  <si>
    <t>HEIDY ESTHER MARIÑEZ VARGAS</t>
  </si>
  <si>
    <t>YIJENNY YULIDIA PAULINO CABRERA</t>
  </si>
  <si>
    <t>DARIO MAGDALENO JIMENEZ CLEMENTE</t>
  </si>
  <si>
    <t>JULIO AMBIORIX TORRES ESTEVEZ</t>
  </si>
  <si>
    <t>DANNY JOSE NUÑEZ  MARTINEZ</t>
  </si>
  <si>
    <t>TECNICO EN REFRIGERACION</t>
  </si>
  <si>
    <t>EVA ALTAGRACIA NINA GONZALEZ</t>
  </si>
  <si>
    <t>REHINILDA HIDALGO SANTIAGO</t>
  </si>
  <si>
    <t>GERMAN BATISTA GUERRERO</t>
  </si>
  <si>
    <t>STARLYN NOEL BAEZ LOPEZ</t>
  </si>
  <si>
    <t>SOPORTE TECNICO</t>
  </si>
  <si>
    <t>ANGELA ANTONIA BAEZ GOMEZ</t>
  </si>
  <si>
    <t>TECNICO ADMINISTRATIVO</t>
  </si>
  <si>
    <t>LEONIDAS DE JESUS PERALTA</t>
  </si>
  <si>
    <t>SILVIA ANDREINA VARRONE BAUTISTA</t>
  </si>
  <si>
    <t>MARLENY RAMIREZ DIAZ</t>
  </si>
  <si>
    <t>CRISPIN SANTANA DIAZ</t>
  </si>
  <si>
    <t xml:space="preserve">AIDA MERCEDES JIMENEZ PAREDES </t>
  </si>
  <si>
    <t xml:space="preserve">ARASELIS DE LA ROSA MATEO </t>
  </si>
  <si>
    <t xml:space="preserve">DOMINGO ANTONIO ALMONTE ESPINAL </t>
  </si>
  <si>
    <t xml:space="preserve">FRANQUIS FRANCO ESTEVEZ </t>
  </si>
  <si>
    <t xml:space="preserve">FRANCISCO JAVIER SANCHEZ CRUZ </t>
  </si>
  <si>
    <t xml:space="preserve">MARCOS ANTONIO GONZALEZ FELIZ </t>
  </si>
  <si>
    <t xml:space="preserve">ANGELA YANNETH SALINAS VENEGAS </t>
  </si>
  <si>
    <t>JOSE ADOLFO TAVARES TAVARES</t>
  </si>
  <si>
    <t>YONAIRA MARLENNI TORRES SANCHEZ</t>
  </si>
  <si>
    <t>JOSE AGUSTIN NUÑEZ MANA</t>
  </si>
  <si>
    <t>CARLOS MANUEL QUEZADA ALVAREZ</t>
  </si>
  <si>
    <t>AGENCIA LOCAL DE CONSTANZA MT</t>
  </si>
  <si>
    <t>DIRECTOR DE RECURSOS HUMANOS</t>
  </si>
  <si>
    <t>YGLORIS INMACULADA REYES CANOT</t>
  </si>
  <si>
    <t>LEIDY LAURA LUCIANO HERNANDEZ</t>
  </si>
  <si>
    <t>ENCARGADO DE COMPRAS</t>
  </si>
  <si>
    <t>JOSE RAMON GARCIA SALCEDO</t>
  </si>
  <si>
    <t>ANDRES DE LOS ANGELES BLANCO HENRIQUEZ</t>
  </si>
  <si>
    <t>ESTERLINA NUÑEZ MEJIA</t>
  </si>
  <si>
    <t>JAZMIN MERISSE POLANCO ROSARIO</t>
  </si>
  <si>
    <t>TECNICO DE COMUNICACIONES</t>
  </si>
  <si>
    <t>ROSA LARISSA MEJIA PEÑA</t>
  </si>
  <si>
    <t>ANALISTA DE SISTEMAS TECNOLOGICOS</t>
  </si>
  <si>
    <t>YANET ELSADYS HERNANDEZ ABREU</t>
  </si>
  <si>
    <t>Correspondiente al mes de Diciembre del 2023</t>
  </si>
  <si>
    <t>OBSERVATORIO DEL MERCADO LABORAL DOMINICANO MT</t>
  </si>
  <si>
    <t>TECNICO DE DATOS ESTADISTICOS</t>
  </si>
  <si>
    <t>JAYLIN ORTIZ BAUTISTA</t>
  </si>
  <si>
    <t>MARIA GABRIELA GARCIA MONTESQUIEU</t>
  </si>
  <si>
    <t>FRANYELIS YASEL LEDESMA DE LEON</t>
  </si>
  <si>
    <t>MARICRUZ MENDEZ JIMENEZ</t>
  </si>
  <si>
    <t xml:space="preserve">   (4*) Deducción directa declaración TSS del SUIRPLUS por registro de dependientes adicionales al SDSS. RD$1577.45 por cada dependiente adicional registrado.</t>
  </si>
  <si>
    <r>
      <t>Nómina Personal</t>
    </r>
    <r>
      <rPr>
        <b/>
        <sz val="24"/>
        <rFont val="Calibri Light"/>
        <family val="2"/>
        <scheme val="major"/>
      </rPr>
      <t xml:space="preserve"> </t>
    </r>
    <r>
      <rPr>
        <b/>
        <u/>
        <sz val="24"/>
        <rFont val="Calibri Light"/>
        <family val="2"/>
        <scheme val="major"/>
      </rPr>
      <t>Temporal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</si>
</sst>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/mmm/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18"/>
      <color theme="1"/>
      <name val="Century Gothic"/>
      <family val="2"/>
    </font>
    <font>
      <sz val="14"/>
      <name val="Calibri"/>
      <family val="2"/>
      <scheme val="minor"/>
    </font>
    <font>
      <sz val="24"/>
      <name val="Calibri Light"/>
      <family val="2"/>
      <scheme val="major"/>
    </font>
    <font>
      <b/>
      <sz val="13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sz val="14"/>
      <color theme="1"/>
      <name val="Calibri"/>
      <family val="2"/>
      <scheme val="minor"/>
    </font>
    <font>
      <b/>
      <sz val="24"/>
      <name val="Calibri Light"/>
      <family val="2"/>
      <scheme val="major"/>
    </font>
    <font>
      <b/>
      <u/>
      <sz val="24"/>
      <name val="Calibri Light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Alignment="1"/>
    <xf numFmtId="0" fontId="25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0" fillId="33" borderId="0" xfId="0" applyFill="1"/>
    <xf numFmtId="0" fontId="21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/>
    </xf>
    <xf numFmtId="4" fontId="21" fillId="34" borderId="11" xfId="0" applyNumberFormat="1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4" fontId="20" fillId="0" borderId="1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43" fontId="20" fillId="0" borderId="11" xfId="42" applyFont="1" applyFill="1" applyBorder="1" applyAlignment="1">
      <alignment vertical="center"/>
    </xf>
    <xf numFmtId="0" fontId="0" fillId="0" borderId="11" xfId="0" applyFill="1" applyBorder="1"/>
    <xf numFmtId="4" fontId="0" fillId="0" borderId="11" xfId="0" applyNumberFormat="1" applyFill="1" applyBorder="1" applyAlignment="1"/>
    <xf numFmtId="43" fontId="0" fillId="0" borderId="11" xfId="42" applyFont="1" applyFill="1" applyBorder="1" applyAlignment="1"/>
    <xf numFmtId="0" fontId="0" fillId="0" borderId="11" xfId="0" applyFont="1" applyFill="1" applyBorder="1" applyAlignment="1">
      <alignment horizontal="left" vertical="center"/>
    </xf>
    <xf numFmtId="43" fontId="20" fillId="0" borderId="11" xfId="42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/>
    <xf numFmtId="0" fontId="20" fillId="35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20" fillId="37" borderId="0" xfId="0" applyFont="1" applyFill="1" applyAlignment="1">
      <alignment vertical="center"/>
    </xf>
    <xf numFmtId="0" fontId="20" fillId="38" borderId="0" xfId="0" applyFont="1" applyFill="1" applyAlignment="1">
      <alignment vertical="center"/>
    </xf>
    <xf numFmtId="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3" fontId="20" fillId="0" borderId="0" xfId="42" applyFont="1" applyFill="1" applyBorder="1" applyAlignment="1">
      <alignment horizontal="center" vertical="center"/>
    </xf>
    <xf numFmtId="43" fontId="26" fillId="0" borderId="0" xfId="42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43" fontId="20" fillId="0" borderId="0" xfId="42" applyFont="1" applyFill="1" applyAlignment="1">
      <alignment vertical="center"/>
    </xf>
    <xf numFmtId="4" fontId="0" fillId="0" borderId="11" xfId="0" applyNumberFormat="1" applyFont="1" applyFill="1" applyBorder="1" applyAlignment="1">
      <alignment horizontal="right" vertical="center"/>
    </xf>
    <xf numFmtId="43" fontId="20" fillId="0" borderId="0" xfId="42" applyFont="1" applyAlignment="1">
      <alignment vertical="center"/>
    </xf>
    <xf numFmtId="2" fontId="20" fillId="33" borderId="0" xfId="42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left" vertical="center" wrapText="1"/>
    </xf>
    <xf numFmtId="43" fontId="20" fillId="0" borderId="13" xfId="42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164" fontId="20" fillId="0" borderId="13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3" fontId="22" fillId="0" borderId="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3" fontId="20" fillId="0" borderId="0" xfId="42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43" fontId="30" fillId="33" borderId="0" xfId="42" applyFont="1" applyFill="1" applyBorder="1" applyAlignment="1">
      <alignment vertical="center"/>
    </xf>
    <xf numFmtId="4" fontId="30" fillId="33" borderId="0" xfId="0" applyNumberFormat="1" applyFont="1" applyFill="1" applyBorder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0" fillId="0" borderId="0" xfId="0" applyBorder="1"/>
    <xf numFmtId="43" fontId="29" fillId="33" borderId="0" xfId="42" applyFont="1" applyFill="1" applyBorder="1" applyAlignment="1">
      <alignment vertical="center"/>
    </xf>
    <xf numFmtId="4" fontId="29" fillId="33" borderId="0" xfId="0" applyNumberFormat="1" applyFont="1" applyFill="1" applyBorder="1" applyAlignment="1">
      <alignment vertical="center"/>
    </xf>
    <xf numFmtId="4" fontId="32" fillId="33" borderId="0" xfId="0" applyNumberFormat="1" applyFont="1" applyFill="1" applyBorder="1" applyAlignment="1">
      <alignment horizontal="right" vertical="center"/>
    </xf>
    <xf numFmtId="43" fontId="30" fillId="33" borderId="0" xfId="42" applyFont="1" applyFill="1" applyBorder="1" applyAlignment="1">
      <alignment horizontal="center" vertical="center"/>
    </xf>
    <xf numFmtId="43" fontId="29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33" borderId="0" xfId="0" applyNumberFormat="1" applyFont="1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43" fontId="34" fillId="0" borderId="0" xfId="42" applyFont="1" applyBorder="1" applyAlignment="1">
      <alignment horizontal="center" vertical="center"/>
    </xf>
    <xf numFmtId="43" fontId="27" fillId="33" borderId="0" xfId="42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43" fontId="30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Border="1"/>
    <xf numFmtId="49" fontId="20" fillId="0" borderId="14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 vertical="center"/>
    </xf>
    <xf numFmtId="0" fontId="0" fillId="0" borderId="0" xfId="0" applyFill="1" applyBorder="1"/>
    <xf numFmtId="0" fontId="24" fillId="34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3004301</xdr:colOff>
      <xdr:row>0</xdr:row>
      <xdr:rowOff>47625</xdr:rowOff>
    </xdr:from>
    <xdr:to>
      <xdr:col>8</xdr:col>
      <xdr:colOff>179389</xdr:colOff>
      <xdr:row>3</xdr:row>
      <xdr:rowOff>26573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3172239" y="47625"/>
          <a:ext cx="4437900" cy="23363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13</xdr:col>
      <xdr:colOff>1038225</xdr:colOff>
      <xdr:row>274</xdr:row>
      <xdr:rowOff>190500</xdr:rowOff>
    </xdr:from>
    <xdr:to>
      <xdr:col>17</xdr:col>
      <xdr:colOff>571500</xdr:colOff>
      <xdr:row>278</xdr:row>
      <xdr:rowOff>171449</xdr:rowOff>
    </xdr:to>
    <xdr:sp macro="" textlink="">
      <xdr:nvSpPr>
        <xdr:cNvPr id="13" name="Rectángulo 12"/>
        <xdr:cNvSpPr/>
      </xdr:nvSpPr>
      <xdr:spPr>
        <a:xfrm>
          <a:off x="23469600" y="105560813"/>
          <a:ext cx="3724275" cy="8858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485775</xdr:colOff>
      <xdr:row>274</xdr:row>
      <xdr:rowOff>241300</xdr:rowOff>
    </xdr:from>
    <xdr:to>
      <xdr:col>2</xdr:col>
      <xdr:colOff>174624</xdr:colOff>
      <xdr:row>278</xdr:row>
      <xdr:rowOff>146050</xdr:rowOff>
    </xdr:to>
    <xdr:sp macro="" textlink="">
      <xdr:nvSpPr>
        <xdr:cNvPr id="14" name="Rectángulo 13"/>
        <xdr:cNvSpPr/>
      </xdr:nvSpPr>
      <xdr:spPr>
        <a:xfrm>
          <a:off x="485775" y="103720900"/>
          <a:ext cx="3975099" cy="838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4622800</xdr:colOff>
      <xdr:row>275</xdr:row>
      <xdr:rowOff>16781</xdr:rowOff>
    </xdr:from>
    <xdr:to>
      <xdr:col>4</xdr:col>
      <xdr:colOff>3124199</xdr:colOff>
      <xdr:row>279</xdr:row>
      <xdr:rowOff>209550</xdr:rowOff>
    </xdr:to>
    <xdr:sp macro="" textlink="">
      <xdr:nvSpPr>
        <xdr:cNvPr id="16" name="Rectángulo 15"/>
        <xdr:cNvSpPr/>
      </xdr:nvSpPr>
      <xdr:spPr>
        <a:xfrm>
          <a:off x="10594975" y="103801181"/>
          <a:ext cx="3187699" cy="10309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S1479"/>
  <sheetViews>
    <sheetView tabSelected="1" topLeftCell="C1" zoomScale="50" zoomScaleNormal="50" zoomScaleSheetLayoutView="40" zoomScalePageLayoutView="25" workbookViewId="0">
      <selection activeCell="X10" sqref="X10"/>
    </sheetView>
  </sheetViews>
  <sheetFormatPr baseColWidth="10" defaultColWidth="11.42578125" defaultRowHeight="16.5" x14ac:dyDescent="0.25"/>
  <cols>
    <col min="1" max="1" width="8.28515625" style="49" customWidth="1"/>
    <col min="2" max="2" width="56" style="1" customWidth="1"/>
    <col min="3" max="3" width="18" style="62" customWidth="1"/>
    <col min="4" max="4" width="70.28515625" style="4" customWidth="1"/>
    <col min="5" max="5" width="57.5703125" style="5" customWidth="1"/>
    <col min="6" max="8" width="17" style="49" customWidth="1"/>
    <col min="9" max="9" width="15.85546875" style="2" customWidth="1"/>
    <col min="10" max="10" width="15.7109375" style="36" customWidth="1"/>
    <col min="11" max="11" width="12.140625" style="1" customWidth="1"/>
    <col min="12" max="12" width="15.5703125" style="37" customWidth="1"/>
    <col min="13" max="14" width="15.5703125" style="1" customWidth="1"/>
    <col min="15" max="15" width="15.5703125" style="38" customWidth="1"/>
    <col min="16" max="17" width="15.5703125" style="1" customWidth="1"/>
    <col min="18" max="19" width="15.85546875" style="1" customWidth="1"/>
    <col min="20" max="20" width="17" style="1" customWidth="1"/>
    <col min="21" max="21" width="12.28515625" style="1" customWidth="1"/>
    <col min="22" max="331" width="11.42578125" style="24"/>
    <col min="332" max="16384" width="11.42578125" style="1"/>
  </cols>
  <sheetData>
    <row r="1" spans="1:331" ht="155.25" customHeigh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331" s="131" customFormat="1" ht="15" customHeight="1" x14ac:dyDescent="0.25"/>
    <row r="3" spans="1:331" s="131" customFormat="1" ht="15" customHeight="1" x14ac:dyDescent="0.25"/>
    <row r="4" spans="1:331" ht="31.5" x14ac:dyDescent="0.25">
      <c r="A4" s="128" t="s">
        <v>436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331" ht="31.5" x14ac:dyDescent="0.25">
      <c r="A5" s="129" t="s">
        <v>428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331" s="20" customFormat="1" ht="39.75" customHeight="1" x14ac:dyDescent="0.25">
      <c r="A6" s="123" t="s">
        <v>2</v>
      </c>
      <c r="B6" s="123" t="s">
        <v>0</v>
      </c>
      <c r="C6" s="123" t="s">
        <v>281</v>
      </c>
      <c r="D6" s="123" t="s">
        <v>3</v>
      </c>
      <c r="E6" s="123" t="s">
        <v>41</v>
      </c>
      <c r="F6" s="124" t="s">
        <v>284</v>
      </c>
      <c r="G6" s="123" t="s">
        <v>29</v>
      </c>
      <c r="H6" s="123" t="s">
        <v>30</v>
      </c>
      <c r="I6" s="123" t="s">
        <v>4</v>
      </c>
      <c r="J6" s="125" t="s">
        <v>40</v>
      </c>
      <c r="K6" s="123" t="s">
        <v>42</v>
      </c>
      <c r="L6" s="124" t="s">
        <v>5</v>
      </c>
      <c r="M6" s="124"/>
      <c r="N6" s="124"/>
      <c r="O6" s="124"/>
      <c r="P6" s="124"/>
      <c r="Q6" s="124"/>
      <c r="R6" s="123" t="s">
        <v>6</v>
      </c>
      <c r="S6" s="123"/>
      <c r="T6" s="123" t="s">
        <v>39</v>
      </c>
      <c r="U6" s="130" t="s">
        <v>7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</row>
    <row r="7" spans="1:331" s="20" customFormat="1" ht="44.25" customHeight="1" x14ac:dyDescent="0.25">
      <c r="A7" s="123"/>
      <c r="B7" s="123"/>
      <c r="C7" s="123"/>
      <c r="D7" s="123"/>
      <c r="E7" s="123"/>
      <c r="F7" s="124"/>
      <c r="G7" s="124"/>
      <c r="H7" s="124"/>
      <c r="I7" s="123"/>
      <c r="J7" s="125"/>
      <c r="K7" s="123"/>
      <c r="L7" s="123" t="s">
        <v>8</v>
      </c>
      <c r="M7" s="123"/>
      <c r="N7" s="123" t="s">
        <v>33</v>
      </c>
      <c r="O7" s="123" t="s">
        <v>9</v>
      </c>
      <c r="P7" s="123"/>
      <c r="Q7" s="123" t="s">
        <v>36</v>
      </c>
      <c r="R7" s="123" t="s">
        <v>37</v>
      </c>
      <c r="S7" s="123" t="s">
        <v>38</v>
      </c>
      <c r="T7" s="123"/>
      <c r="U7" s="130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</row>
    <row r="8" spans="1:331" s="20" customFormat="1" ht="52.5" customHeight="1" x14ac:dyDescent="0.25">
      <c r="A8" s="123"/>
      <c r="B8" s="123"/>
      <c r="C8" s="123"/>
      <c r="D8" s="123"/>
      <c r="E8" s="123"/>
      <c r="F8" s="124"/>
      <c r="G8" s="124"/>
      <c r="H8" s="124"/>
      <c r="I8" s="123"/>
      <c r="J8" s="125"/>
      <c r="K8" s="123"/>
      <c r="L8" s="55" t="s">
        <v>31</v>
      </c>
      <c r="M8" s="55" t="s">
        <v>32</v>
      </c>
      <c r="N8" s="123"/>
      <c r="O8" s="55" t="s">
        <v>34</v>
      </c>
      <c r="P8" s="55" t="s">
        <v>35</v>
      </c>
      <c r="Q8" s="123"/>
      <c r="R8" s="123"/>
      <c r="S8" s="123"/>
      <c r="T8" s="123"/>
      <c r="U8" s="130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</row>
    <row r="9" spans="1:331" s="2" customFormat="1" ht="30" customHeight="1" x14ac:dyDescent="0.25">
      <c r="A9" s="56">
        <v>1</v>
      </c>
      <c r="B9" s="50" t="s">
        <v>353</v>
      </c>
      <c r="C9" s="59" t="s">
        <v>282</v>
      </c>
      <c r="D9" s="52" t="s">
        <v>354</v>
      </c>
      <c r="E9" s="51" t="s">
        <v>269</v>
      </c>
      <c r="F9" s="56" t="s">
        <v>265</v>
      </c>
      <c r="G9" s="66" t="s">
        <v>266</v>
      </c>
      <c r="H9" s="66" t="s">
        <v>266</v>
      </c>
      <c r="I9" s="53">
        <v>175000</v>
      </c>
      <c r="J9" s="53">
        <v>29350.400000000001</v>
      </c>
      <c r="K9" s="53">
        <v>25</v>
      </c>
      <c r="L9" s="54">
        <f t="shared" ref="L9:L10" si="0">I9*2.87%</f>
        <v>5022.5</v>
      </c>
      <c r="M9" s="54">
        <f>I9*7.1%</f>
        <v>12424.999999999998</v>
      </c>
      <c r="N9" s="54">
        <f>I9*1.1%</f>
        <v>1925.0000000000002</v>
      </c>
      <c r="O9" s="54">
        <v>5320</v>
      </c>
      <c r="P9" s="54">
        <f>I9*7.09%</f>
        <v>12407.5</v>
      </c>
      <c r="Q9" s="54">
        <f>+L9+O9</f>
        <v>10342.5</v>
      </c>
      <c r="R9" s="54">
        <f>SUM(J9+K9+L9+O9)</f>
        <v>39717.9</v>
      </c>
      <c r="S9" s="54">
        <f>SUM(M9+N9+P9)</f>
        <v>26757.5</v>
      </c>
      <c r="T9" s="54">
        <f>I9-R9</f>
        <v>135282.1</v>
      </c>
      <c r="U9" s="119" t="s">
        <v>355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</row>
    <row r="10" spans="1:331" s="2" customFormat="1" ht="30" customHeight="1" x14ac:dyDescent="0.25">
      <c r="A10" s="57">
        <v>2</v>
      </c>
      <c r="B10" s="26" t="s">
        <v>400</v>
      </c>
      <c r="C10" s="60" t="s">
        <v>282</v>
      </c>
      <c r="D10" s="21" t="s">
        <v>354</v>
      </c>
      <c r="E10" s="27" t="s">
        <v>99</v>
      </c>
      <c r="F10" s="57" t="s">
        <v>265</v>
      </c>
      <c r="G10" s="67" t="s">
        <v>266</v>
      </c>
      <c r="H10" s="67" t="s">
        <v>266</v>
      </c>
      <c r="I10" s="23">
        <v>40000</v>
      </c>
      <c r="J10" s="28">
        <v>442.65</v>
      </c>
      <c r="K10" s="28">
        <v>25</v>
      </c>
      <c r="L10" s="23">
        <f t="shared" si="0"/>
        <v>1148</v>
      </c>
      <c r="M10" s="23">
        <f t="shared" ref="M10" si="1">I10*7.1%</f>
        <v>2839.9999999999995</v>
      </c>
      <c r="N10" s="23">
        <f t="shared" ref="N10" si="2">I10*1.1%</f>
        <v>440.00000000000006</v>
      </c>
      <c r="O10" s="23">
        <f t="shared" ref="O10" si="3">I10*3.04%</f>
        <v>1216</v>
      </c>
      <c r="P10" s="23">
        <f t="shared" ref="P10:P11" si="4">I10*7.09%</f>
        <v>2836</v>
      </c>
      <c r="Q10" s="23">
        <f t="shared" ref="Q10:Q11" si="5">+L10+O10</f>
        <v>2364</v>
      </c>
      <c r="R10" s="23">
        <f t="shared" ref="R10:R11" si="6">SUM(J10+K10+L10+O10)</f>
        <v>2831.65</v>
      </c>
      <c r="S10" s="23">
        <f t="shared" ref="S10:S11" si="7">SUM(M10+N10+P10)</f>
        <v>6116</v>
      </c>
      <c r="T10" s="23">
        <f t="shared" ref="T10:T11" si="8">I10-R10</f>
        <v>37168.35</v>
      </c>
      <c r="U10" s="120" t="s">
        <v>355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</row>
    <row r="11" spans="1:331" s="2" customFormat="1" ht="30" customHeight="1" x14ac:dyDescent="0.25">
      <c r="A11" s="57">
        <v>3</v>
      </c>
      <c r="B11" s="26" t="s">
        <v>384</v>
      </c>
      <c r="C11" s="60" t="s">
        <v>282</v>
      </c>
      <c r="D11" s="21" t="s">
        <v>354</v>
      </c>
      <c r="E11" s="27" t="s">
        <v>102</v>
      </c>
      <c r="F11" s="57" t="s">
        <v>265</v>
      </c>
      <c r="G11" s="67" t="s">
        <v>266</v>
      </c>
      <c r="H11" s="67" t="s">
        <v>266</v>
      </c>
      <c r="I11" s="23">
        <v>45000</v>
      </c>
      <c r="J11" s="28">
        <v>1148.33</v>
      </c>
      <c r="K11" s="28">
        <v>25</v>
      </c>
      <c r="L11" s="23">
        <v>1291.5</v>
      </c>
      <c r="M11" s="23">
        <f t="shared" ref="M11:M60" si="9">I11*7.1%</f>
        <v>3194.9999999999995</v>
      </c>
      <c r="N11" s="23"/>
      <c r="O11" s="23">
        <v>1368</v>
      </c>
      <c r="P11" s="23">
        <f t="shared" si="4"/>
        <v>3190.5</v>
      </c>
      <c r="Q11" s="23">
        <f t="shared" si="5"/>
        <v>2659.5</v>
      </c>
      <c r="R11" s="23">
        <f t="shared" si="6"/>
        <v>3832.83</v>
      </c>
      <c r="S11" s="23">
        <f t="shared" si="7"/>
        <v>6385.5</v>
      </c>
      <c r="T11" s="23">
        <f t="shared" si="8"/>
        <v>41167.17</v>
      </c>
      <c r="U11" s="120" t="s">
        <v>355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</row>
    <row r="12" spans="1:331" s="2" customFormat="1" ht="30" customHeight="1" x14ac:dyDescent="0.25">
      <c r="A12" s="57">
        <v>4</v>
      </c>
      <c r="B12" s="21" t="s">
        <v>147</v>
      </c>
      <c r="C12" s="57" t="s">
        <v>283</v>
      </c>
      <c r="D12" s="21" t="s">
        <v>47</v>
      </c>
      <c r="E12" s="21" t="s">
        <v>148</v>
      </c>
      <c r="F12" s="57" t="s">
        <v>265</v>
      </c>
      <c r="G12" s="67" t="s">
        <v>266</v>
      </c>
      <c r="H12" s="67" t="s">
        <v>266</v>
      </c>
      <c r="I12" s="23">
        <v>100000</v>
      </c>
      <c r="J12" s="23">
        <v>12105.37</v>
      </c>
      <c r="K12" s="23">
        <v>25</v>
      </c>
      <c r="L12" s="23">
        <f t="shared" ref="L12" si="10">I12*2.87%</f>
        <v>2870</v>
      </c>
      <c r="M12" s="23">
        <f t="shared" si="9"/>
        <v>7099.9999999999991</v>
      </c>
      <c r="N12" s="23">
        <f t="shared" ref="N12:N60" si="11">I12*1.1%</f>
        <v>1100</v>
      </c>
      <c r="O12" s="23">
        <f t="shared" ref="O12:O56" si="12">I12*3.04%</f>
        <v>3040</v>
      </c>
      <c r="P12" s="23">
        <f t="shared" ref="P12:P60" si="13">I12*7.09%</f>
        <v>7090.0000000000009</v>
      </c>
      <c r="Q12" s="23">
        <f t="shared" ref="Q12:Q60" si="14">+L12+O12</f>
        <v>5910</v>
      </c>
      <c r="R12" s="23">
        <f t="shared" ref="R12:R54" si="15">SUM(J12+K12+L12+O12)</f>
        <v>18040.370000000003</v>
      </c>
      <c r="S12" s="23">
        <f t="shared" ref="S12:S60" si="16">SUM(M12+N12+P12)</f>
        <v>15290</v>
      </c>
      <c r="T12" s="23">
        <f t="shared" ref="T12:T60" si="17">I12-R12</f>
        <v>81959.63</v>
      </c>
      <c r="U12" s="120" t="s">
        <v>355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</row>
    <row r="13" spans="1:331" s="2" customFormat="1" ht="30" customHeight="1" x14ac:dyDescent="0.25">
      <c r="A13" s="57">
        <v>5</v>
      </c>
      <c r="B13" s="21" t="s">
        <v>378</v>
      </c>
      <c r="C13" s="57" t="s">
        <v>282</v>
      </c>
      <c r="D13" s="21" t="s">
        <v>379</v>
      </c>
      <c r="E13" s="21" t="s">
        <v>245</v>
      </c>
      <c r="F13" s="57" t="s">
        <v>265</v>
      </c>
      <c r="G13" s="67" t="s">
        <v>266</v>
      </c>
      <c r="H13" s="67" t="s">
        <v>266</v>
      </c>
      <c r="I13" s="23">
        <v>46000</v>
      </c>
      <c r="J13" s="23">
        <v>1289.46</v>
      </c>
      <c r="K13" s="23">
        <v>25</v>
      </c>
      <c r="L13" s="23">
        <f t="shared" ref="L13:L107" si="18">I13*2.87%</f>
        <v>1320.2</v>
      </c>
      <c r="M13" s="23">
        <f>I13*7.1%</f>
        <v>3265.9999999999995</v>
      </c>
      <c r="N13" s="23">
        <f>I13*1.1%</f>
        <v>506.00000000000006</v>
      </c>
      <c r="O13" s="23">
        <f>I13*3.04%</f>
        <v>1398.4</v>
      </c>
      <c r="P13" s="23">
        <f>I13*7.09%</f>
        <v>3261.4</v>
      </c>
      <c r="Q13" s="23">
        <f>+L13+O13</f>
        <v>2718.6000000000004</v>
      </c>
      <c r="R13" s="23">
        <f>SUM(J13+K13+L13+O13)</f>
        <v>4033.06</v>
      </c>
      <c r="S13" s="23">
        <f>SUM(M13+N13+P13)</f>
        <v>7033.4</v>
      </c>
      <c r="T13" s="23">
        <f>I13-R13</f>
        <v>41966.94</v>
      </c>
      <c r="U13" s="120" t="s">
        <v>355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</row>
    <row r="14" spans="1:331" s="2" customFormat="1" ht="30" customHeight="1" x14ac:dyDescent="0.25">
      <c r="A14" s="57">
        <v>6</v>
      </c>
      <c r="B14" s="21" t="s">
        <v>189</v>
      </c>
      <c r="C14" s="57" t="s">
        <v>282</v>
      </c>
      <c r="D14" s="21" t="s">
        <v>191</v>
      </c>
      <c r="E14" s="21" t="s">
        <v>190</v>
      </c>
      <c r="F14" s="57" t="s">
        <v>265</v>
      </c>
      <c r="G14" s="67" t="s">
        <v>266</v>
      </c>
      <c r="H14" s="67" t="s">
        <v>266</v>
      </c>
      <c r="I14" s="23">
        <v>46000</v>
      </c>
      <c r="J14" s="23">
        <v>1289.46</v>
      </c>
      <c r="K14" s="23">
        <v>25</v>
      </c>
      <c r="L14" s="23">
        <f t="shared" si="18"/>
        <v>1320.2</v>
      </c>
      <c r="M14" s="23">
        <f t="shared" si="9"/>
        <v>3265.9999999999995</v>
      </c>
      <c r="N14" s="23">
        <f t="shared" si="11"/>
        <v>506.00000000000006</v>
      </c>
      <c r="O14" s="23">
        <f t="shared" si="12"/>
        <v>1398.4</v>
      </c>
      <c r="P14" s="23">
        <f t="shared" si="13"/>
        <v>3261.4</v>
      </c>
      <c r="Q14" s="23">
        <f t="shared" si="14"/>
        <v>2718.6000000000004</v>
      </c>
      <c r="R14" s="23">
        <f t="shared" si="15"/>
        <v>4033.06</v>
      </c>
      <c r="S14" s="23">
        <f t="shared" si="16"/>
        <v>7033.4</v>
      </c>
      <c r="T14" s="23">
        <f t="shared" si="17"/>
        <v>41966.94</v>
      </c>
      <c r="U14" s="120" t="s">
        <v>355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</row>
    <row r="15" spans="1:331" s="2" customFormat="1" ht="30" customHeight="1" x14ac:dyDescent="0.25">
      <c r="A15" s="57">
        <v>7</v>
      </c>
      <c r="B15" s="21" t="s">
        <v>149</v>
      </c>
      <c r="C15" s="57" t="s">
        <v>282</v>
      </c>
      <c r="D15" s="21" t="s">
        <v>50</v>
      </c>
      <c r="E15" s="21" t="s">
        <v>21</v>
      </c>
      <c r="F15" s="57" t="s">
        <v>265</v>
      </c>
      <c r="G15" s="67" t="s">
        <v>266</v>
      </c>
      <c r="H15" s="67" t="s">
        <v>266</v>
      </c>
      <c r="I15" s="23">
        <v>90000</v>
      </c>
      <c r="J15" s="23">
        <v>9753.1200000000008</v>
      </c>
      <c r="K15" s="23">
        <v>25</v>
      </c>
      <c r="L15" s="23">
        <f t="shared" si="18"/>
        <v>2583</v>
      </c>
      <c r="M15" s="23">
        <f t="shared" si="9"/>
        <v>6389.9999999999991</v>
      </c>
      <c r="N15" s="23">
        <f t="shared" si="11"/>
        <v>990.00000000000011</v>
      </c>
      <c r="O15" s="23">
        <f t="shared" si="12"/>
        <v>2736</v>
      </c>
      <c r="P15" s="23">
        <f t="shared" si="13"/>
        <v>6381</v>
      </c>
      <c r="Q15" s="23">
        <f t="shared" si="14"/>
        <v>5319</v>
      </c>
      <c r="R15" s="23">
        <f t="shared" si="15"/>
        <v>15097.12</v>
      </c>
      <c r="S15" s="23">
        <f t="shared" si="16"/>
        <v>13761</v>
      </c>
      <c r="T15" s="23">
        <f t="shared" si="17"/>
        <v>74902.880000000005</v>
      </c>
      <c r="U15" s="120" t="s">
        <v>355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</row>
    <row r="16" spans="1:331" s="2" customFormat="1" ht="30" customHeight="1" x14ac:dyDescent="0.25">
      <c r="A16" s="57">
        <v>8</v>
      </c>
      <c r="B16" s="21" t="s">
        <v>324</v>
      </c>
      <c r="C16" s="57" t="s">
        <v>282</v>
      </c>
      <c r="D16" s="21" t="s">
        <v>50</v>
      </c>
      <c r="E16" s="21" t="s">
        <v>325</v>
      </c>
      <c r="F16" s="57" t="s">
        <v>265</v>
      </c>
      <c r="G16" s="67" t="s">
        <v>266</v>
      </c>
      <c r="H16" s="67" t="s">
        <v>266</v>
      </c>
      <c r="I16" s="23">
        <v>61000</v>
      </c>
      <c r="J16" s="23">
        <v>3674.86</v>
      </c>
      <c r="K16" s="23">
        <v>25</v>
      </c>
      <c r="L16" s="23">
        <f t="shared" si="18"/>
        <v>1750.7</v>
      </c>
      <c r="M16" s="23">
        <f t="shared" si="9"/>
        <v>4331</v>
      </c>
      <c r="N16" s="23">
        <f t="shared" si="11"/>
        <v>671.00000000000011</v>
      </c>
      <c r="O16" s="23">
        <f t="shared" si="12"/>
        <v>1854.4</v>
      </c>
      <c r="P16" s="23">
        <f t="shared" si="13"/>
        <v>4324.9000000000005</v>
      </c>
      <c r="Q16" s="23">
        <f t="shared" si="14"/>
        <v>3605.1000000000004</v>
      </c>
      <c r="R16" s="23">
        <f t="shared" si="15"/>
        <v>7304.9600000000009</v>
      </c>
      <c r="S16" s="23">
        <f t="shared" si="16"/>
        <v>9326.9000000000015</v>
      </c>
      <c r="T16" s="23">
        <f t="shared" si="17"/>
        <v>53695.040000000001</v>
      </c>
      <c r="U16" s="120" t="s">
        <v>355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</row>
    <row r="17" spans="1:331" s="15" customFormat="1" ht="30" customHeight="1" x14ac:dyDescent="0.25">
      <c r="A17" s="57">
        <v>9</v>
      </c>
      <c r="B17" s="21" t="s">
        <v>267</v>
      </c>
      <c r="C17" s="57" t="s">
        <v>283</v>
      </c>
      <c r="D17" s="21" t="s">
        <v>268</v>
      </c>
      <c r="E17" s="21" t="s">
        <v>269</v>
      </c>
      <c r="F17" s="57" t="s">
        <v>265</v>
      </c>
      <c r="G17" s="67" t="s">
        <v>266</v>
      </c>
      <c r="H17" s="67" t="s">
        <v>266</v>
      </c>
      <c r="I17" s="23">
        <v>155000</v>
      </c>
      <c r="J17" s="23">
        <v>24645.9</v>
      </c>
      <c r="K17" s="23">
        <v>25</v>
      </c>
      <c r="L17" s="23">
        <f t="shared" si="18"/>
        <v>4448.5</v>
      </c>
      <c r="M17" s="23">
        <f t="shared" si="9"/>
        <v>11004.999999999998</v>
      </c>
      <c r="N17" s="23">
        <f t="shared" si="11"/>
        <v>1705.0000000000002</v>
      </c>
      <c r="O17" s="23">
        <f t="shared" si="12"/>
        <v>4712</v>
      </c>
      <c r="P17" s="23">
        <f t="shared" si="13"/>
        <v>10989.5</v>
      </c>
      <c r="Q17" s="23">
        <f t="shared" si="14"/>
        <v>9160.5</v>
      </c>
      <c r="R17" s="23">
        <f t="shared" si="15"/>
        <v>33831.4</v>
      </c>
      <c r="S17" s="23">
        <f t="shared" si="16"/>
        <v>23699.5</v>
      </c>
      <c r="T17" s="23">
        <f t="shared" si="17"/>
        <v>121168.6</v>
      </c>
      <c r="U17" s="120" t="s">
        <v>355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</row>
    <row r="18" spans="1:331" s="2" customFormat="1" ht="30" customHeight="1" x14ac:dyDescent="0.25">
      <c r="A18" s="57">
        <v>10</v>
      </c>
      <c r="B18" s="21" t="s">
        <v>238</v>
      </c>
      <c r="C18" s="57" t="s">
        <v>283</v>
      </c>
      <c r="D18" s="21" t="s">
        <v>194</v>
      </c>
      <c r="E18" s="21" t="s">
        <v>239</v>
      </c>
      <c r="F18" s="57" t="s">
        <v>265</v>
      </c>
      <c r="G18" s="67" t="s">
        <v>266</v>
      </c>
      <c r="H18" s="67" t="s">
        <v>266</v>
      </c>
      <c r="I18" s="23">
        <v>110000</v>
      </c>
      <c r="J18" s="23">
        <v>14457.62</v>
      </c>
      <c r="K18" s="23">
        <v>25</v>
      </c>
      <c r="L18" s="23">
        <f t="shared" si="18"/>
        <v>3157</v>
      </c>
      <c r="M18" s="23">
        <f t="shared" si="9"/>
        <v>7809.9999999999991</v>
      </c>
      <c r="N18" s="23">
        <f t="shared" si="11"/>
        <v>1210.0000000000002</v>
      </c>
      <c r="O18" s="23">
        <f t="shared" si="12"/>
        <v>3344</v>
      </c>
      <c r="P18" s="23">
        <f t="shared" si="13"/>
        <v>7799.0000000000009</v>
      </c>
      <c r="Q18" s="23">
        <f t="shared" si="14"/>
        <v>6501</v>
      </c>
      <c r="R18" s="23">
        <f t="shared" si="15"/>
        <v>20983.620000000003</v>
      </c>
      <c r="S18" s="23">
        <f t="shared" si="16"/>
        <v>16819</v>
      </c>
      <c r="T18" s="23">
        <f t="shared" si="17"/>
        <v>89016.38</v>
      </c>
      <c r="U18" s="120" t="s">
        <v>355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</row>
    <row r="19" spans="1:331" s="2" customFormat="1" ht="30" customHeight="1" x14ac:dyDescent="0.25">
      <c r="A19" s="57">
        <v>11</v>
      </c>
      <c r="B19" s="21" t="s">
        <v>425</v>
      </c>
      <c r="C19" s="57" t="s">
        <v>283</v>
      </c>
      <c r="D19" s="21" t="s">
        <v>194</v>
      </c>
      <c r="E19" s="21" t="s">
        <v>424</v>
      </c>
      <c r="F19" s="57" t="s">
        <v>265</v>
      </c>
      <c r="G19" s="67" t="s">
        <v>266</v>
      </c>
      <c r="H19" s="67" t="s">
        <v>266</v>
      </c>
      <c r="I19" s="23">
        <v>46000</v>
      </c>
      <c r="J19" s="23">
        <v>1289.46</v>
      </c>
      <c r="K19" s="23">
        <v>25</v>
      </c>
      <c r="L19" s="23">
        <f t="shared" si="18"/>
        <v>1320.2</v>
      </c>
      <c r="M19" s="23">
        <f t="shared" si="9"/>
        <v>3265.9999999999995</v>
      </c>
      <c r="N19" s="23">
        <f t="shared" si="11"/>
        <v>506.00000000000006</v>
      </c>
      <c r="O19" s="23">
        <f t="shared" si="12"/>
        <v>1398.4</v>
      </c>
      <c r="P19" s="23">
        <f t="shared" si="13"/>
        <v>3261.4</v>
      </c>
      <c r="Q19" s="23">
        <f t="shared" si="14"/>
        <v>2718.6000000000004</v>
      </c>
      <c r="R19" s="23">
        <f t="shared" si="15"/>
        <v>4033.06</v>
      </c>
      <c r="S19" s="23">
        <f t="shared" si="16"/>
        <v>7033.4</v>
      </c>
      <c r="T19" s="23">
        <f t="shared" si="17"/>
        <v>41966.94</v>
      </c>
      <c r="U19" s="120" t="s">
        <v>355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</row>
    <row r="20" spans="1:331" s="2" customFormat="1" ht="30" customHeight="1" x14ac:dyDescent="0.25">
      <c r="A20" s="57">
        <v>12</v>
      </c>
      <c r="B20" s="21" t="s">
        <v>198</v>
      </c>
      <c r="C20" s="57" t="s">
        <v>283</v>
      </c>
      <c r="D20" s="21" t="s">
        <v>194</v>
      </c>
      <c r="E20" s="21" t="s">
        <v>199</v>
      </c>
      <c r="F20" s="57" t="s">
        <v>265</v>
      </c>
      <c r="G20" s="67" t="s">
        <v>266</v>
      </c>
      <c r="H20" s="67" t="s">
        <v>266</v>
      </c>
      <c r="I20" s="23">
        <v>50000</v>
      </c>
      <c r="J20" s="23">
        <v>1854</v>
      </c>
      <c r="K20" s="23">
        <v>25</v>
      </c>
      <c r="L20" s="23">
        <f t="shared" si="18"/>
        <v>1435</v>
      </c>
      <c r="M20" s="23">
        <f t="shared" si="9"/>
        <v>3549.9999999999995</v>
      </c>
      <c r="N20" s="23">
        <f t="shared" si="11"/>
        <v>550</v>
      </c>
      <c r="O20" s="23">
        <f t="shared" si="12"/>
        <v>1520</v>
      </c>
      <c r="P20" s="23">
        <f t="shared" si="13"/>
        <v>3545.0000000000005</v>
      </c>
      <c r="Q20" s="23">
        <f t="shared" si="14"/>
        <v>2955</v>
      </c>
      <c r="R20" s="23">
        <f t="shared" si="15"/>
        <v>4834</v>
      </c>
      <c r="S20" s="23">
        <f t="shared" si="16"/>
        <v>7645</v>
      </c>
      <c r="T20" s="23">
        <f t="shared" si="17"/>
        <v>45166</v>
      </c>
      <c r="U20" s="120" t="s">
        <v>355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</row>
    <row r="21" spans="1:331" s="2" customFormat="1" ht="30" customHeight="1" x14ac:dyDescent="0.25">
      <c r="A21" s="57">
        <v>13</v>
      </c>
      <c r="B21" s="21" t="s">
        <v>193</v>
      </c>
      <c r="C21" s="57" t="s">
        <v>282</v>
      </c>
      <c r="D21" s="21" t="s">
        <v>194</v>
      </c>
      <c r="E21" s="21" t="s">
        <v>195</v>
      </c>
      <c r="F21" s="57" t="s">
        <v>265</v>
      </c>
      <c r="G21" s="67" t="s">
        <v>266</v>
      </c>
      <c r="H21" s="67" t="s">
        <v>266</v>
      </c>
      <c r="I21" s="23">
        <v>42000</v>
      </c>
      <c r="J21" s="23">
        <v>486.81</v>
      </c>
      <c r="K21" s="23">
        <v>25</v>
      </c>
      <c r="L21" s="23">
        <f t="shared" si="18"/>
        <v>1205.4000000000001</v>
      </c>
      <c r="M21" s="23">
        <f t="shared" si="9"/>
        <v>2981.9999999999995</v>
      </c>
      <c r="N21" s="23">
        <f t="shared" si="11"/>
        <v>462.00000000000006</v>
      </c>
      <c r="O21" s="23">
        <f t="shared" si="12"/>
        <v>1276.8</v>
      </c>
      <c r="P21" s="23">
        <f t="shared" si="13"/>
        <v>2977.8</v>
      </c>
      <c r="Q21" s="23">
        <f t="shared" si="14"/>
        <v>2482.1999999999998</v>
      </c>
      <c r="R21" s="23">
        <f t="shared" si="15"/>
        <v>2994.01</v>
      </c>
      <c r="S21" s="23">
        <f t="shared" si="16"/>
        <v>6421.7999999999993</v>
      </c>
      <c r="T21" s="23">
        <f t="shared" si="17"/>
        <v>39005.99</v>
      </c>
      <c r="U21" s="120" t="s">
        <v>355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</row>
    <row r="22" spans="1:331" s="2" customFormat="1" ht="30" customHeight="1" x14ac:dyDescent="0.25">
      <c r="A22" s="57">
        <v>14</v>
      </c>
      <c r="B22" s="21" t="s">
        <v>237</v>
      </c>
      <c r="C22" s="57" t="s">
        <v>282</v>
      </c>
      <c r="D22" s="21" t="s">
        <v>194</v>
      </c>
      <c r="E22" s="21" t="s">
        <v>199</v>
      </c>
      <c r="F22" s="57" t="s">
        <v>265</v>
      </c>
      <c r="G22" s="67" t="s">
        <v>266</v>
      </c>
      <c r="H22" s="67" t="s">
        <v>266</v>
      </c>
      <c r="I22" s="23">
        <v>50000</v>
      </c>
      <c r="J22" s="23">
        <v>1854</v>
      </c>
      <c r="K22" s="23">
        <v>25</v>
      </c>
      <c r="L22" s="23">
        <f t="shared" si="18"/>
        <v>1435</v>
      </c>
      <c r="M22" s="23">
        <f t="shared" si="9"/>
        <v>3549.9999999999995</v>
      </c>
      <c r="N22" s="23">
        <f t="shared" si="11"/>
        <v>550</v>
      </c>
      <c r="O22" s="23">
        <f t="shared" si="12"/>
        <v>1520</v>
      </c>
      <c r="P22" s="23">
        <f t="shared" si="13"/>
        <v>3545.0000000000005</v>
      </c>
      <c r="Q22" s="23">
        <f t="shared" si="14"/>
        <v>2955</v>
      </c>
      <c r="R22" s="23">
        <f t="shared" si="15"/>
        <v>4834</v>
      </c>
      <c r="S22" s="23">
        <f t="shared" si="16"/>
        <v>7645</v>
      </c>
      <c r="T22" s="23">
        <f t="shared" si="17"/>
        <v>45166</v>
      </c>
      <c r="U22" s="120" t="s">
        <v>355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</row>
    <row r="23" spans="1:331" s="2" customFormat="1" ht="30" customHeight="1" x14ac:dyDescent="0.25">
      <c r="A23" s="57">
        <v>15</v>
      </c>
      <c r="B23" s="21" t="s">
        <v>303</v>
      </c>
      <c r="C23" s="57" t="s">
        <v>282</v>
      </c>
      <c r="D23" s="21" t="s">
        <v>194</v>
      </c>
      <c r="E23" s="21" t="s">
        <v>199</v>
      </c>
      <c r="F23" s="57" t="s">
        <v>265</v>
      </c>
      <c r="G23" s="67" t="s">
        <v>266</v>
      </c>
      <c r="H23" s="67" t="s">
        <v>266</v>
      </c>
      <c r="I23" s="23">
        <v>30000</v>
      </c>
      <c r="J23" s="23">
        <v>0</v>
      </c>
      <c r="K23" s="23">
        <v>25</v>
      </c>
      <c r="L23" s="23">
        <f t="shared" si="18"/>
        <v>861</v>
      </c>
      <c r="M23" s="23">
        <f t="shared" si="9"/>
        <v>2130</v>
      </c>
      <c r="N23" s="23">
        <f t="shared" si="11"/>
        <v>330.00000000000006</v>
      </c>
      <c r="O23" s="23">
        <f t="shared" si="12"/>
        <v>912</v>
      </c>
      <c r="P23" s="23">
        <f t="shared" si="13"/>
        <v>2127</v>
      </c>
      <c r="Q23" s="23">
        <f t="shared" si="14"/>
        <v>1773</v>
      </c>
      <c r="R23" s="23">
        <f t="shared" si="15"/>
        <v>1798</v>
      </c>
      <c r="S23" s="23">
        <f t="shared" si="16"/>
        <v>4587</v>
      </c>
      <c r="T23" s="23">
        <f t="shared" si="17"/>
        <v>28202</v>
      </c>
      <c r="U23" s="120" t="s">
        <v>355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</row>
    <row r="24" spans="1:331" s="2" customFormat="1" ht="30" customHeight="1" x14ac:dyDescent="0.25">
      <c r="A24" s="57">
        <v>16</v>
      </c>
      <c r="B24" s="21" t="s">
        <v>343</v>
      </c>
      <c r="C24" s="57" t="s">
        <v>282</v>
      </c>
      <c r="D24" s="21" t="s">
        <v>194</v>
      </c>
      <c r="E24" s="21" t="s">
        <v>46</v>
      </c>
      <c r="F24" s="57" t="s">
        <v>265</v>
      </c>
      <c r="G24" s="67" t="s">
        <v>266</v>
      </c>
      <c r="H24" s="67" t="s">
        <v>266</v>
      </c>
      <c r="I24" s="23">
        <v>70000</v>
      </c>
      <c r="J24" s="23">
        <v>5051</v>
      </c>
      <c r="K24" s="23">
        <v>25</v>
      </c>
      <c r="L24" s="23">
        <f t="shared" si="18"/>
        <v>2009</v>
      </c>
      <c r="M24" s="23">
        <f t="shared" si="9"/>
        <v>4970</v>
      </c>
      <c r="N24" s="23">
        <f t="shared" si="11"/>
        <v>770.00000000000011</v>
      </c>
      <c r="O24" s="23">
        <f t="shared" si="12"/>
        <v>2128</v>
      </c>
      <c r="P24" s="23">
        <f t="shared" si="13"/>
        <v>4963</v>
      </c>
      <c r="Q24" s="23">
        <f t="shared" si="14"/>
        <v>4137</v>
      </c>
      <c r="R24" s="23">
        <f t="shared" si="15"/>
        <v>9213</v>
      </c>
      <c r="S24" s="23">
        <f t="shared" si="16"/>
        <v>10703</v>
      </c>
      <c r="T24" s="23">
        <f t="shared" si="17"/>
        <v>60787</v>
      </c>
      <c r="U24" s="120" t="s">
        <v>355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</row>
    <row r="25" spans="1:331" s="2" customFormat="1" ht="30" customHeight="1" x14ac:dyDescent="0.25">
      <c r="A25" s="57">
        <v>17</v>
      </c>
      <c r="B25" s="21" t="s">
        <v>196</v>
      </c>
      <c r="C25" s="57" t="s">
        <v>282</v>
      </c>
      <c r="D25" s="21" t="s">
        <v>194</v>
      </c>
      <c r="E25" s="21" t="s">
        <v>197</v>
      </c>
      <c r="F25" s="57" t="s">
        <v>265</v>
      </c>
      <c r="G25" s="67" t="s">
        <v>266</v>
      </c>
      <c r="H25" s="67" t="s">
        <v>266</v>
      </c>
      <c r="I25" s="23">
        <v>35000</v>
      </c>
      <c r="J25" s="23">
        <v>0</v>
      </c>
      <c r="K25" s="23">
        <v>25</v>
      </c>
      <c r="L25" s="23">
        <f t="shared" si="18"/>
        <v>1004.5</v>
      </c>
      <c r="M25" s="23">
        <f t="shared" si="9"/>
        <v>2485</v>
      </c>
      <c r="N25" s="23">
        <f t="shared" si="11"/>
        <v>385.00000000000006</v>
      </c>
      <c r="O25" s="23">
        <f t="shared" si="12"/>
        <v>1064</v>
      </c>
      <c r="P25" s="23">
        <f t="shared" si="13"/>
        <v>2481.5</v>
      </c>
      <c r="Q25" s="23">
        <f t="shared" si="14"/>
        <v>2068.5</v>
      </c>
      <c r="R25" s="23">
        <f t="shared" si="15"/>
        <v>2093.5</v>
      </c>
      <c r="S25" s="23">
        <f t="shared" si="16"/>
        <v>5351.5</v>
      </c>
      <c r="T25" s="23">
        <f t="shared" si="17"/>
        <v>32906.5</v>
      </c>
      <c r="U25" s="120" t="s">
        <v>355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</row>
    <row r="26" spans="1:331" s="2" customFormat="1" ht="30" customHeight="1" x14ac:dyDescent="0.25">
      <c r="A26" s="57">
        <v>18</v>
      </c>
      <c r="B26" s="21" t="s">
        <v>160</v>
      </c>
      <c r="C26" s="57" t="s">
        <v>282</v>
      </c>
      <c r="D26" s="21" t="s">
        <v>48</v>
      </c>
      <c r="E26" s="21" t="s">
        <v>161</v>
      </c>
      <c r="F26" s="57" t="s">
        <v>265</v>
      </c>
      <c r="G26" s="67" t="s">
        <v>266</v>
      </c>
      <c r="H26" s="67" t="s">
        <v>266</v>
      </c>
      <c r="I26" s="23">
        <v>155000</v>
      </c>
      <c r="J26" s="23">
        <v>25042.74</v>
      </c>
      <c r="K26" s="23">
        <v>25</v>
      </c>
      <c r="L26" s="23">
        <f t="shared" si="18"/>
        <v>4448.5</v>
      </c>
      <c r="M26" s="23">
        <f t="shared" si="9"/>
        <v>11004.999999999998</v>
      </c>
      <c r="N26" s="23">
        <f t="shared" si="11"/>
        <v>1705.0000000000002</v>
      </c>
      <c r="O26" s="23">
        <f t="shared" si="12"/>
        <v>4712</v>
      </c>
      <c r="P26" s="23">
        <f t="shared" si="13"/>
        <v>10989.5</v>
      </c>
      <c r="Q26" s="23">
        <f t="shared" si="14"/>
        <v>9160.5</v>
      </c>
      <c r="R26" s="23">
        <f t="shared" si="15"/>
        <v>34228.240000000005</v>
      </c>
      <c r="S26" s="23">
        <f t="shared" si="16"/>
        <v>23699.5</v>
      </c>
      <c r="T26" s="23">
        <f t="shared" si="17"/>
        <v>120771.76</v>
      </c>
      <c r="U26" s="120" t="s">
        <v>355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</row>
    <row r="27" spans="1:331" s="2" customFormat="1" ht="30" customHeight="1" x14ac:dyDescent="0.25">
      <c r="A27" s="57">
        <v>19</v>
      </c>
      <c r="B27" s="21" t="s">
        <v>296</v>
      </c>
      <c r="C27" s="57" t="s">
        <v>282</v>
      </c>
      <c r="D27" s="21" t="s">
        <v>48</v>
      </c>
      <c r="E27" s="21" t="s">
        <v>15</v>
      </c>
      <c r="F27" s="57" t="s">
        <v>265</v>
      </c>
      <c r="G27" s="67" t="s">
        <v>266</v>
      </c>
      <c r="H27" s="67" t="s">
        <v>266</v>
      </c>
      <c r="I27" s="23">
        <v>45000</v>
      </c>
      <c r="J27" s="23">
        <v>1148.33</v>
      </c>
      <c r="K27" s="23">
        <v>25</v>
      </c>
      <c r="L27" s="23">
        <f t="shared" si="18"/>
        <v>1291.5</v>
      </c>
      <c r="M27" s="23">
        <f t="shared" si="9"/>
        <v>3194.9999999999995</v>
      </c>
      <c r="N27" s="23">
        <f t="shared" si="11"/>
        <v>495.00000000000006</v>
      </c>
      <c r="O27" s="23">
        <f t="shared" si="12"/>
        <v>1368</v>
      </c>
      <c r="P27" s="23">
        <f t="shared" si="13"/>
        <v>3190.5</v>
      </c>
      <c r="Q27" s="23">
        <f t="shared" si="14"/>
        <v>2659.5</v>
      </c>
      <c r="R27" s="23">
        <f t="shared" si="15"/>
        <v>3832.83</v>
      </c>
      <c r="S27" s="23">
        <f t="shared" si="16"/>
        <v>6880.5</v>
      </c>
      <c r="T27" s="23">
        <f t="shared" si="17"/>
        <v>41167.17</v>
      </c>
      <c r="U27" s="120" t="s">
        <v>355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</row>
    <row r="28" spans="1:331" s="2" customFormat="1" ht="30" customHeight="1" x14ac:dyDescent="0.25">
      <c r="A28" s="57">
        <v>20</v>
      </c>
      <c r="B28" s="21" t="s">
        <v>342</v>
      </c>
      <c r="C28" s="57" t="s">
        <v>283</v>
      </c>
      <c r="D28" s="21" t="s">
        <v>48</v>
      </c>
      <c r="E28" s="21" t="s">
        <v>308</v>
      </c>
      <c r="F28" s="57" t="s">
        <v>265</v>
      </c>
      <c r="G28" s="67" t="s">
        <v>266</v>
      </c>
      <c r="H28" s="67" t="s">
        <v>266</v>
      </c>
      <c r="I28" s="23">
        <v>50000</v>
      </c>
      <c r="J28" s="23">
        <v>1854</v>
      </c>
      <c r="K28" s="23">
        <v>25</v>
      </c>
      <c r="L28" s="23">
        <f t="shared" si="18"/>
        <v>1435</v>
      </c>
      <c r="M28" s="23">
        <f t="shared" si="9"/>
        <v>3549.9999999999995</v>
      </c>
      <c r="N28" s="23">
        <f t="shared" si="11"/>
        <v>550</v>
      </c>
      <c r="O28" s="23">
        <f t="shared" si="12"/>
        <v>1520</v>
      </c>
      <c r="P28" s="23">
        <f t="shared" si="13"/>
        <v>3545.0000000000005</v>
      </c>
      <c r="Q28" s="23">
        <f t="shared" si="14"/>
        <v>2955</v>
      </c>
      <c r="R28" s="23">
        <f t="shared" si="15"/>
        <v>4834</v>
      </c>
      <c r="S28" s="23">
        <f t="shared" si="16"/>
        <v>7645</v>
      </c>
      <c r="T28" s="23">
        <f t="shared" si="17"/>
        <v>45166</v>
      </c>
      <c r="U28" s="120" t="s">
        <v>355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</row>
    <row r="29" spans="1:331" s="2" customFormat="1" ht="30" customHeight="1" x14ac:dyDescent="0.25">
      <c r="A29" s="57">
        <v>21</v>
      </c>
      <c r="B29" s="21" t="s">
        <v>387</v>
      </c>
      <c r="C29" s="57" t="s">
        <v>283</v>
      </c>
      <c r="D29" s="21" t="s">
        <v>48</v>
      </c>
      <c r="E29" s="21" t="s">
        <v>308</v>
      </c>
      <c r="F29" s="57" t="s">
        <v>265</v>
      </c>
      <c r="G29" s="67" t="s">
        <v>266</v>
      </c>
      <c r="H29" s="67" t="s">
        <v>266</v>
      </c>
      <c r="I29" s="23">
        <v>61000</v>
      </c>
      <c r="J29" s="23">
        <v>3674.86</v>
      </c>
      <c r="K29" s="23">
        <v>25</v>
      </c>
      <c r="L29" s="23">
        <f t="shared" si="18"/>
        <v>1750.7</v>
      </c>
      <c r="M29" s="23">
        <f t="shared" si="9"/>
        <v>4331</v>
      </c>
      <c r="N29" s="23">
        <f t="shared" si="11"/>
        <v>671.00000000000011</v>
      </c>
      <c r="O29" s="23">
        <f t="shared" si="12"/>
        <v>1854.4</v>
      </c>
      <c r="P29" s="23">
        <f t="shared" si="13"/>
        <v>4324.9000000000005</v>
      </c>
      <c r="Q29" s="23">
        <f t="shared" si="14"/>
        <v>3605.1000000000004</v>
      </c>
      <c r="R29" s="23">
        <f t="shared" si="15"/>
        <v>7304.9600000000009</v>
      </c>
      <c r="S29" s="23">
        <f t="shared" si="16"/>
        <v>9326.9000000000015</v>
      </c>
      <c r="T29" s="23">
        <f t="shared" si="17"/>
        <v>53695.040000000001</v>
      </c>
      <c r="U29" s="120" t="s">
        <v>355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</row>
    <row r="30" spans="1:331" s="2" customFormat="1" ht="30" customHeight="1" x14ac:dyDescent="0.25">
      <c r="A30" s="57">
        <v>22</v>
      </c>
      <c r="B30" s="21" t="s">
        <v>388</v>
      </c>
      <c r="C30" s="57" t="s">
        <v>283</v>
      </c>
      <c r="D30" s="21" t="s">
        <v>48</v>
      </c>
      <c r="E30" s="21" t="s">
        <v>308</v>
      </c>
      <c r="F30" s="57" t="s">
        <v>265</v>
      </c>
      <c r="G30" s="67" t="s">
        <v>266</v>
      </c>
      <c r="H30" s="67" t="s">
        <v>266</v>
      </c>
      <c r="I30" s="23">
        <v>61000</v>
      </c>
      <c r="J30" s="23">
        <v>3674.86</v>
      </c>
      <c r="K30" s="23">
        <v>25</v>
      </c>
      <c r="L30" s="23">
        <f t="shared" ref="L30" si="19">I30*2.87%</f>
        <v>1750.7</v>
      </c>
      <c r="M30" s="23">
        <f t="shared" ref="M30" si="20">I30*7.1%</f>
        <v>4331</v>
      </c>
      <c r="N30" s="23">
        <f t="shared" ref="N30" si="21">I30*1.1%</f>
        <v>671.00000000000011</v>
      </c>
      <c r="O30" s="23">
        <f t="shared" ref="O30" si="22">I30*3.04%</f>
        <v>1854.4</v>
      </c>
      <c r="P30" s="23">
        <f t="shared" ref="P30" si="23">I30*7.09%</f>
        <v>4324.9000000000005</v>
      </c>
      <c r="Q30" s="23">
        <f t="shared" ref="Q30" si="24">+L30+O30</f>
        <v>3605.1000000000004</v>
      </c>
      <c r="R30" s="23">
        <f t="shared" ref="R30" si="25">SUM(J30+K30+L30+O30)</f>
        <v>7304.9600000000009</v>
      </c>
      <c r="S30" s="23">
        <f t="shared" ref="S30" si="26">SUM(M30+N30+P30)</f>
        <v>9326.9000000000015</v>
      </c>
      <c r="T30" s="23">
        <f t="shared" ref="T30" si="27">I30-R30</f>
        <v>53695.040000000001</v>
      </c>
      <c r="U30" s="120" t="s">
        <v>355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</row>
    <row r="31" spans="1:331" s="2" customFormat="1" ht="30" customHeight="1" x14ac:dyDescent="0.25">
      <c r="A31" s="57">
        <v>23</v>
      </c>
      <c r="B31" s="21" t="s">
        <v>16</v>
      </c>
      <c r="C31" s="57" t="s">
        <v>282</v>
      </c>
      <c r="D31" s="21" t="s">
        <v>297</v>
      </c>
      <c r="E31" s="21" t="s">
        <v>15</v>
      </c>
      <c r="F31" s="57" t="s">
        <v>265</v>
      </c>
      <c r="G31" s="67" t="s">
        <v>266</v>
      </c>
      <c r="H31" s="67" t="s">
        <v>266</v>
      </c>
      <c r="I31" s="23">
        <v>50000</v>
      </c>
      <c r="J31" s="23">
        <v>1854</v>
      </c>
      <c r="K31" s="23">
        <v>25</v>
      </c>
      <c r="L31" s="23">
        <f t="shared" si="18"/>
        <v>1435</v>
      </c>
      <c r="M31" s="23">
        <f t="shared" si="9"/>
        <v>3549.9999999999995</v>
      </c>
      <c r="N31" s="23">
        <f t="shared" si="11"/>
        <v>550</v>
      </c>
      <c r="O31" s="23">
        <f t="shared" si="12"/>
        <v>1520</v>
      </c>
      <c r="P31" s="23">
        <f t="shared" si="13"/>
        <v>3545.0000000000005</v>
      </c>
      <c r="Q31" s="23">
        <f t="shared" si="14"/>
        <v>2955</v>
      </c>
      <c r="R31" s="23">
        <f t="shared" si="15"/>
        <v>4834</v>
      </c>
      <c r="S31" s="23">
        <f t="shared" si="16"/>
        <v>7645</v>
      </c>
      <c r="T31" s="23">
        <f t="shared" si="17"/>
        <v>45166</v>
      </c>
      <c r="U31" s="120" t="s">
        <v>355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</row>
    <row r="32" spans="1:331" s="2" customFormat="1" ht="30" customHeight="1" x14ac:dyDescent="0.25">
      <c r="A32" s="57">
        <v>24</v>
      </c>
      <c r="B32" s="21" t="s">
        <v>309</v>
      </c>
      <c r="C32" s="57" t="s">
        <v>282</v>
      </c>
      <c r="D32" s="21" t="s">
        <v>297</v>
      </c>
      <c r="E32" s="21" t="s">
        <v>205</v>
      </c>
      <c r="F32" s="57" t="s">
        <v>265</v>
      </c>
      <c r="G32" s="67" t="s">
        <v>266</v>
      </c>
      <c r="H32" s="67" t="s">
        <v>266</v>
      </c>
      <c r="I32" s="23">
        <v>80000</v>
      </c>
      <c r="J32" s="23">
        <v>7400.87</v>
      </c>
      <c r="K32" s="23">
        <v>25</v>
      </c>
      <c r="L32" s="23">
        <f t="shared" si="18"/>
        <v>2296</v>
      </c>
      <c r="M32" s="23">
        <f t="shared" si="9"/>
        <v>5679.9999999999991</v>
      </c>
      <c r="N32" s="23">
        <f t="shared" si="11"/>
        <v>880.00000000000011</v>
      </c>
      <c r="O32" s="23">
        <f t="shared" si="12"/>
        <v>2432</v>
      </c>
      <c r="P32" s="23">
        <f t="shared" si="13"/>
        <v>5672</v>
      </c>
      <c r="Q32" s="23">
        <f t="shared" si="14"/>
        <v>4728</v>
      </c>
      <c r="R32" s="23">
        <f t="shared" si="15"/>
        <v>12153.869999999999</v>
      </c>
      <c r="S32" s="23">
        <f t="shared" si="16"/>
        <v>12232</v>
      </c>
      <c r="T32" s="23">
        <f t="shared" si="17"/>
        <v>67846.13</v>
      </c>
      <c r="U32" s="120" t="s">
        <v>355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</row>
    <row r="33" spans="1:331" s="2" customFormat="1" ht="30" customHeight="1" x14ac:dyDescent="0.25">
      <c r="A33" s="57">
        <v>25</v>
      </c>
      <c r="B33" s="21" t="s">
        <v>394</v>
      </c>
      <c r="C33" s="57" t="s">
        <v>283</v>
      </c>
      <c r="D33" s="21" t="s">
        <v>297</v>
      </c>
      <c r="E33" s="21" t="s">
        <v>308</v>
      </c>
      <c r="F33" s="57" t="s">
        <v>265</v>
      </c>
      <c r="G33" s="67" t="s">
        <v>266</v>
      </c>
      <c r="H33" s="67" t="s">
        <v>266</v>
      </c>
      <c r="I33" s="23">
        <v>45000</v>
      </c>
      <c r="J33" s="23">
        <v>910.22</v>
      </c>
      <c r="K33" s="23">
        <v>25</v>
      </c>
      <c r="L33" s="23">
        <f t="shared" si="18"/>
        <v>1291.5</v>
      </c>
      <c r="M33" s="23">
        <f t="shared" si="9"/>
        <v>3194.9999999999995</v>
      </c>
      <c r="N33" s="23">
        <f t="shared" si="11"/>
        <v>495.00000000000006</v>
      </c>
      <c r="O33" s="23">
        <f t="shared" si="12"/>
        <v>1368</v>
      </c>
      <c r="P33" s="23">
        <f t="shared" si="13"/>
        <v>3190.5</v>
      </c>
      <c r="Q33" s="23">
        <f t="shared" si="14"/>
        <v>2659.5</v>
      </c>
      <c r="R33" s="23">
        <f t="shared" si="15"/>
        <v>3594.7200000000003</v>
      </c>
      <c r="S33" s="23">
        <f t="shared" si="16"/>
        <v>6880.5</v>
      </c>
      <c r="T33" s="23">
        <f t="shared" si="17"/>
        <v>41405.279999999999</v>
      </c>
      <c r="U33" s="120" t="s">
        <v>355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</row>
    <row r="34" spans="1:331" s="2" customFormat="1" ht="30" customHeight="1" x14ac:dyDescent="0.25">
      <c r="A34" s="57">
        <v>26</v>
      </c>
      <c r="B34" s="21" t="s">
        <v>291</v>
      </c>
      <c r="C34" s="57" t="s">
        <v>282</v>
      </c>
      <c r="D34" s="21" t="s">
        <v>207</v>
      </c>
      <c r="E34" s="21" t="s">
        <v>293</v>
      </c>
      <c r="F34" s="57" t="s">
        <v>265</v>
      </c>
      <c r="G34" s="67" t="s">
        <v>266</v>
      </c>
      <c r="H34" s="67" t="s">
        <v>266</v>
      </c>
      <c r="I34" s="23">
        <v>155000</v>
      </c>
      <c r="J34" s="23">
        <v>24249.05</v>
      </c>
      <c r="K34" s="23">
        <v>25</v>
      </c>
      <c r="L34" s="23">
        <f t="shared" si="18"/>
        <v>4448.5</v>
      </c>
      <c r="M34" s="23">
        <f>I34*7.1%</f>
        <v>11004.999999999998</v>
      </c>
      <c r="N34" s="23">
        <f>I34*1.1%</f>
        <v>1705.0000000000002</v>
      </c>
      <c r="O34" s="23">
        <f>I34*3.04%</f>
        <v>4712</v>
      </c>
      <c r="P34" s="23">
        <f>I34*7.09%</f>
        <v>10989.5</v>
      </c>
      <c r="Q34" s="23">
        <f>+L34+O34</f>
        <v>9160.5</v>
      </c>
      <c r="R34" s="23">
        <f>SUM(J34+K34+L34+O34)</f>
        <v>33434.550000000003</v>
      </c>
      <c r="S34" s="23">
        <f>SUM(M34+N34+P34)</f>
        <v>23699.5</v>
      </c>
      <c r="T34" s="23">
        <f>I34-R34</f>
        <v>121565.45</v>
      </c>
      <c r="U34" s="120" t="s">
        <v>355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</row>
    <row r="35" spans="1:331" s="2" customFormat="1" ht="30" customHeight="1" x14ac:dyDescent="0.25">
      <c r="A35" s="57">
        <v>27</v>
      </c>
      <c r="B35" s="21" t="s">
        <v>427</v>
      </c>
      <c r="C35" s="57" t="s">
        <v>283</v>
      </c>
      <c r="D35" s="21" t="s">
        <v>207</v>
      </c>
      <c r="E35" s="21" t="s">
        <v>426</v>
      </c>
      <c r="F35" s="57" t="s">
        <v>265</v>
      </c>
      <c r="G35" s="67" t="s">
        <v>266</v>
      </c>
      <c r="H35" s="67" t="s">
        <v>266</v>
      </c>
      <c r="I35" s="23">
        <v>60000</v>
      </c>
      <c r="J35" s="23">
        <v>3486.68</v>
      </c>
      <c r="K35" s="23">
        <v>25</v>
      </c>
      <c r="L35" s="23">
        <f t="shared" si="18"/>
        <v>1722</v>
      </c>
      <c r="M35" s="23">
        <f>I35*7.1%</f>
        <v>4260</v>
      </c>
      <c r="N35" s="23">
        <f>I35*1.1%</f>
        <v>660.00000000000011</v>
      </c>
      <c r="O35" s="23">
        <f>I35*3.04%</f>
        <v>1824</v>
      </c>
      <c r="P35" s="23">
        <f>I35*7.09%</f>
        <v>4254</v>
      </c>
      <c r="Q35" s="23">
        <f>+L35+O35</f>
        <v>3546</v>
      </c>
      <c r="R35" s="23">
        <f>SUM(J35+K35+L35+O35)</f>
        <v>7057.68</v>
      </c>
      <c r="S35" s="23">
        <f>SUM(M35+N35+P35)</f>
        <v>9174</v>
      </c>
      <c r="T35" s="23">
        <f>I35-R35</f>
        <v>52942.32</v>
      </c>
      <c r="U35" s="120" t="s">
        <v>355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</row>
    <row r="36" spans="1:331" s="2" customFormat="1" ht="30" customHeight="1" x14ac:dyDescent="0.25">
      <c r="A36" s="57">
        <v>28</v>
      </c>
      <c r="B36" s="21" t="s">
        <v>206</v>
      </c>
      <c r="C36" s="57" t="s">
        <v>283</v>
      </c>
      <c r="D36" s="21" t="s">
        <v>207</v>
      </c>
      <c r="E36" s="21" t="s">
        <v>245</v>
      </c>
      <c r="F36" s="57" t="s">
        <v>265</v>
      </c>
      <c r="G36" s="67" t="s">
        <v>266</v>
      </c>
      <c r="H36" s="67" t="s">
        <v>266</v>
      </c>
      <c r="I36" s="23">
        <v>40000</v>
      </c>
      <c r="J36" s="23">
        <v>442.65</v>
      </c>
      <c r="K36" s="23">
        <v>25</v>
      </c>
      <c r="L36" s="23">
        <f t="shared" si="18"/>
        <v>1148</v>
      </c>
      <c r="M36" s="23">
        <f t="shared" si="9"/>
        <v>2839.9999999999995</v>
      </c>
      <c r="N36" s="23">
        <f t="shared" si="11"/>
        <v>440.00000000000006</v>
      </c>
      <c r="O36" s="23">
        <f t="shared" si="12"/>
        <v>1216</v>
      </c>
      <c r="P36" s="23">
        <f t="shared" si="13"/>
        <v>2836</v>
      </c>
      <c r="Q36" s="23">
        <f t="shared" si="14"/>
        <v>2364</v>
      </c>
      <c r="R36" s="23">
        <f t="shared" si="15"/>
        <v>2831.65</v>
      </c>
      <c r="S36" s="23">
        <f t="shared" si="16"/>
        <v>6116</v>
      </c>
      <c r="T36" s="23">
        <f t="shared" si="17"/>
        <v>37168.35</v>
      </c>
      <c r="U36" s="120" t="s">
        <v>355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</row>
    <row r="37" spans="1:331" s="2" customFormat="1" ht="30" customHeight="1" x14ac:dyDescent="0.25">
      <c r="A37" s="57">
        <v>29</v>
      </c>
      <c r="B37" s="21" t="s">
        <v>294</v>
      </c>
      <c r="C37" s="57" t="s">
        <v>282</v>
      </c>
      <c r="D37" s="21" t="s">
        <v>207</v>
      </c>
      <c r="E37" s="21" t="s">
        <v>245</v>
      </c>
      <c r="F37" s="57" t="s">
        <v>265</v>
      </c>
      <c r="G37" s="67" t="s">
        <v>266</v>
      </c>
      <c r="H37" s="67" t="s">
        <v>266</v>
      </c>
      <c r="I37" s="23">
        <v>45000</v>
      </c>
      <c r="J37" s="23">
        <v>1148.33</v>
      </c>
      <c r="K37" s="23">
        <v>25</v>
      </c>
      <c r="L37" s="23">
        <f t="shared" si="18"/>
        <v>1291.5</v>
      </c>
      <c r="M37" s="23">
        <f>I37*7.1%</f>
        <v>3194.9999999999995</v>
      </c>
      <c r="N37" s="23">
        <f>I37*1.1%</f>
        <v>495.00000000000006</v>
      </c>
      <c r="O37" s="23">
        <f>I37*3.04%</f>
        <v>1368</v>
      </c>
      <c r="P37" s="23">
        <f>I37*7.09%</f>
        <v>3190.5</v>
      </c>
      <c r="Q37" s="23">
        <f>+L37+O37</f>
        <v>2659.5</v>
      </c>
      <c r="R37" s="23">
        <f>SUM(J37+K37+L37+O37)</f>
        <v>3832.83</v>
      </c>
      <c r="S37" s="23">
        <f>SUM(M37+N37+P37)</f>
        <v>6880.5</v>
      </c>
      <c r="T37" s="23">
        <f>I37-R37</f>
        <v>41167.17</v>
      </c>
      <c r="U37" s="120" t="s">
        <v>355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</row>
    <row r="38" spans="1:331" s="2" customFormat="1" ht="30" customHeight="1" x14ac:dyDescent="0.25">
      <c r="A38" s="57">
        <v>30</v>
      </c>
      <c r="B38" s="21" t="s">
        <v>351</v>
      </c>
      <c r="C38" s="57" t="s">
        <v>282</v>
      </c>
      <c r="D38" s="21" t="s">
        <v>207</v>
      </c>
      <c r="E38" s="21" t="s">
        <v>245</v>
      </c>
      <c r="F38" s="57" t="s">
        <v>265</v>
      </c>
      <c r="G38" s="67" t="s">
        <v>266</v>
      </c>
      <c r="H38" s="67" t="s">
        <v>266</v>
      </c>
      <c r="I38" s="23">
        <v>40000</v>
      </c>
      <c r="J38" s="23">
        <v>442.65</v>
      </c>
      <c r="K38" s="23">
        <v>25</v>
      </c>
      <c r="L38" s="23">
        <f t="shared" si="18"/>
        <v>1148</v>
      </c>
      <c r="M38" s="23">
        <f>I38*7.1%</f>
        <v>2839.9999999999995</v>
      </c>
      <c r="N38" s="23">
        <f>I38*1.1%</f>
        <v>440.00000000000006</v>
      </c>
      <c r="O38" s="23">
        <f>I38*3.04%</f>
        <v>1216</v>
      </c>
      <c r="P38" s="23">
        <f>I38*7.09%</f>
        <v>2836</v>
      </c>
      <c r="Q38" s="23">
        <f>+L38+O38</f>
        <v>2364</v>
      </c>
      <c r="R38" s="23">
        <f>SUM(J38+K38+L38+O38)</f>
        <v>2831.65</v>
      </c>
      <c r="S38" s="23">
        <f>SUM(M38+N38+P38)</f>
        <v>6116</v>
      </c>
      <c r="T38" s="23">
        <f>I38-R38</f>
        <v>37168.35</v>
      </c>
      <c r="U38" s="120" t="s">
        <v>355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</row>
    <row r="39" spans="1:331" s="2" customFormat="1" ht="30" customHeight="1" x14ac:dyDescent="0.25">
      <c r="A39" s="57">
        <v>31</v>
      </c>
      <c r="B39" s="21" t="s">
        <v>395</v>
      </c>
      <c r="C39" s="57" t="s">
        <v>282</v>
      </c>
      <c r="D39" s="21" t="s">
        <v>207</v>
      </c>
      <c r="E39" s="21" t="s">
        <v>397</v>
      </c>
      <c r="F39" s="57" t="s">
        <v>265</v>
      </c>
      <c r="G39" s="67" t="s">
        <v>266</v>
      </c>
      <c r="H39" s="67" t="s">
        <v>266</v>
      </c>
      <c r="I39" s="23">
        <v>45000</v>
      </c>
      <c r="J39" s="23">
        <v>1148.33</v>
      </c>
      <c r="K39" s="23">
        <v>25</v>
      </c>
      <c r="L39" s="23">
        <f t="shared" ref="L39:L40" si="28">I39*2.87%</f>
        <v>1291.5</v>
      </c>
      <c r="M39" s="23">
        <f t="shared" ref="M39:M40" si="29">I39*7.1%</f>
        <v>3194.9999999999995</v>
      </c>
      <c r="N39" s="23">
        <f t="shared" ref="N39:N40" si="30">I39*1.1%</f>
        <v>495.00000000000006</v>
      </c>
      <c r="O39" s="23">
        <f t="shared" ref="O39:O40" si="31">I39*3.04%</f>
        <v>1368</v>
      </c>
      <c r="P39" s="23">
        <f t="shared" ref="P39:P40" si="32">I39*7.09%</f>
        <v>3190.5</v>
      </c>
      <c r="Q39" s="23">
        <f t="shared" ref="Q39:Q40" si="33">+L39+O39</f>
        <v>2659.5</v>
      </c>
      <c r="R39" s="23">
        <f t="shared" ref="R39:R40" si="34">SUM(J39+K39+L39+O39)</f>
        <v>3832.83</v>
      </c>
      <c r="S39" s="23">
        <f t="shared" ref="S39:S40" si="35">SUM(M39+N39+P39)</f>
        <v>6880.5</v>
      </c>
      <c r="T39" s="23">
        <f t="shared" ref="T39:T40" si="36">I39-R39</f>
        <v>41167.17</v>
      </c>
      <c r="U39" s="120" t="s">
        <v>355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</row>
    <row r="40" spans="1:331" s="2" customFormat="1" ht="30" customHeight="1" x14ac:dyDescent="0.25">
      <c r="A40" s="57">
        <v>32</v>
      </c>
      <c r="B40" s="21" t="s">
        <v>396</v>
      </c>
      <c r="C40" s="57" t="s">
        <v>282</v>
      </c>
      <c r="D40" s="21" t="s">
        <v>207</v>
      </c>
      <c r="E40" s="21" t="s">
        <v>245</v>
      </c>
      <c r="F40" s="57" t="s">
        <v>265</v>
      </c>
      <c r="G40" s="67" t="s">
        <v>266</v>
      </c>
      <c r="H40" s="67" t="s">
        <v>266</v>
      </c>
      <c r="I40" s="23">
        <v>45000</v>
      </c>
      <c r="J40" s="23">
        <v>1148.33</v>
      </c>
      <c r="K40" s="23">
        <v>25</v>
      </c>
      <c r="L40" s="23">
        <f t="shared" si="28"/>
        <v>1291.5</v>
      </c>
      <c r="M40" s="23">
        <f t="shared" si="29"/>
        <v>3194.9999999999995</v>
      </c>
      <c r="N40" s="23">
        <f t="shared" si="30"/>
        <v>495.00000000000006</v>
      </c>
      <c r="O40" s="23">
        <f t="shared" si="31"/>
        <v>1368</v>
      </c>
      <c r="P40" s="23">
        <f t="shared" si="32"/>
        <v>3190.5</v>
      </c>
      <c r="Q40" s="23">
        <f t="shared" si="33"/>
        <v>2659.5</v>
      </c>
      <c r="R40" s="23">
        <f t="shared" si="34"/>
        <v>3832.83</v>
      </c>
      <c r="S40" s="23">
        <f t="shared" si="35"/>
        <v>6880.5</v>
      </c>
      <c r="T40" s="23">
        <f t="shared" si="36"/>
        <v>41167.17</v>
      </c>
      <c r="U40" s="120" t="s">
        <v>355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</row>
    <row r="41" spans="1:331" s="2" customFormat="1" ht="30" customHeight="1" x14ac:dyDescent="0.25">
      <c r="A41" s="57">
        <v>33</v>
      </c>
      <c r="B41" s="21" t="s">
        <v>200</v>
      </c>
      <c r="C41" s="57" t="s">
        <v>283</v>
      </c>
      <c r="D41" s="21" t="s">
        <v>201</v>
      </c>
      <c r="E41" s="21" t="s">
        <v>21</v>
      </c>
      <c r="F41" s="57" t="s">
        <v>265</v>
      </c>
      <c r="G41" s="67" t="s">
        <v>266</v>
      </c>
      <c r="H41" s="67" t="s">
        <v>266</v>
      </c>
      <c r="I41" s="23">
        <v>100000</v>
      </c>
      <c r="J41" s="23">
        <v>11311.68</v>
      </c>
      <c r="K41" s="23">
        <v>25</v>
      </c>
      <c r="L41" s="23">
        <f t="shared" si="18"/>
        <v>2870</v>
      </c>
      <c r="M41" s="23">
        <f t="shared" si="9"/>
        <v>7099.9999999999991</v>
      </c>
      <c r="N41" s="23">
        <f t="shared" si="11"/>
        <v>1100</v>
      </c>
      <c r="O41" s="23">
        <f t="shared" si="12"/>
        <v>3040</v>
      </c>
      <c r="P41" s="23">
        <f t="shared" si="13"/>
        <v>7090.0000000000009</v>
      </c>
      <c r="Q41" s="23">
        <f t="shared" si="14"/>
        <v>5910</v>
      </c>
      <c r="R41" s="23">
        <f t="shared" si="15"/>
        <v>17246.68</v>
      </c>
      <c r="S41" s="23">
        <f t="shared" si="16"/>
        <v>15290</v>
      </c>
      <c r="T41" s="23">
        <f t="shared" si="17"/>
        <v>82753.320000000007</v>
      </c>
      <c r="U41" s="120" t="s">
        <v>355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</row>
    <row r="42" spans="1:331" s="2" customFormat="1" ht="30" customHeight="1" x14ac:dyDescent="0.25">
      <c r="A42" s="57">
        <v>34</v>
      </c>
      <c r="B42" s="21" t="s">
        <v>352</v>
      </c>
      <c r="C42" s="57" t="s">
        <v>283</v>
      </c>
      <c r="D42" s="21" t="s">
        <v>201</v>
      </c>
      <c r="E42" s="21" t="s">
        <v>308</v>
      </c>
      <c r="F42" s="57" t="s">
        <v>265</v>
      </c>
      <c r="G42" s="67" t="s">
        <v>266</v>
      </c>
      <c r="H42" s="67" t="s">
        <v>266</v>
      </c>
      <c r="I42" s="23">
        <v>61000</v>
      </c>
      <c r="J42" s="23">
        <v>3357.38</v>
      </c>
      <c r="K42" s="23">
        <v>25</v>
      </c>
      <c r="L42" s="23">
        <f>I42*2.87%</f>
        <v>1750.7</v>
      </c>
      <c r="M42" s="23">
        <f>I42*7.1%</f>
        <v>4331</v>
      </c>
      <c r="N42" s="23">
        <f>I42*1.1%</f>
        <v>671.00000000000011</v>
      </c>
      <c r="O42" s="23">
        <f>I42*3.04%</f>
        <v>1854.4</v>
      </c>
      <c r="P42" s="23">
        <f>I42*7.09%</f>
        <v>4324.9000000000005</v>
      </c>
      <c r="Q42" s="23">
        <f>+L42+O42</f>
        <v>3605.1000000000004</v>
      </c>
      <c r="R42" s="23">
        <f>SUM(J42+K42+L42+O42)</f>
        <v>6987.48</v>
      </c>
      <c r="S42" s="23">
        <f>SUM(M42+N42+P42)</f>
        <v>9326.9000000000015</v>
      </c>
      <c r="T42" s="23">
        <f>I42-R42</f>
        <v>54012.520000000004</v>
      </c>
      <c r="U42" s="120" t="s">
        <v>355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</row>
    <row r="43" spans="1:331" s="2" customFormat="1" ht="30" customHeight="1" x14ac:dyDescent="0.25">
      <c r="A43" s="57">
        <v>35</v>
      </c>
      <c r="B43" s="21" t="s">
        <v>24</v>
      </c>
      <c r="C43" s="57" t="s">
        <v>283</v>
      </c>
      <c r="D43" s="21" t="s">
        <v>56</v>
      </c>
      <c r="E43" s="21" t="s">
        <v>27</v>
      </c>
      <c r="F43" s="57" t="s">
        <v>265</v>
      </c>
      <c r="G43" s="67" t="s">
        <v>266</v>
      </c>
      <c r="H43" s="67" t="s">
        <v>266</v>
      </c>
      <c r="I43" s="23">
        <v>155000</v>
      </c>
      <c r="J43" s="23">
        <v>25042.74</v>
      </c>
      <c r="K43" s="23">
        <v>25</v>
      </c>
      <c r="L43" s="23">
        <f t="shared" si="18"/>
        <v>4448.5</v>
      </c>
      <c r="M43" s="23">
        <f t="shared" si="9"/>
        <v>11004.999999999998</v>
      </c>
      <c r="N43" s="23">
        <f t="shared" si="11"/>
        <v>1705.0000000000002</v>
      </c>
      <c r="O43" s="23">
        <f t="shared" si="12"/>
        <v>4712</v>
      </c>
      <c r="P43" s="23">
        <f t="shared" si="13"/>
        <v>10989.5</v>
      </c>
      <c r="Q43" s="23">
        <f t="shared" si="14"/>
        <v>9160.5</v>
      </c>
      <c r="R43" s="23">
        <f t="shared" si="15"/>
        <v>34228.240000000005</v>
      </c>
      <c r="S43" s="23">
        <f t="shared" si="16"/>
        <v>23699.5</v>
      </c>
      <c r="T43" s="23">
        <f t="shared" si="17"/>
        <v>120771.76</v>
      </c>
      <c r="U43" s="120" t="s">
        <v>355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</row>
    <row r="44" spans="1:331" s="2" customFormat="1" ht="30" customHeight="1" x14ac:dyDescent="0.25">
      <c r="A44" s="57">
        <v>36</v>
      </c>
      <c r="B44" s="21" t="s">
        <v>398</v>
      </c>
      <c r="C44" s="57" t="s">
        <v>283</v>
      </c>
      <c r="D44" s="21" t="s">
        <v>184</v>
      </c>
      <c r="E44" s="21" t="s">
        <v>399</v>
      </c>
      <c r="F44" s="57" t="s">
        <v>265</v>
      </c>
      <c r="G44" s="67" t="s">
        <v>266</v>
      </c>
      <c r="H44" s="67" t="s">
        <v>266</v>
      </c>
      <c r="I44" s="23">
        <v>45000</v>
      </c>
      <c r="J44" s="23">
        <v>1148.33</v>
      </c>
      <c r="K44" s="23">
        <v>25</v>
      </c>
      <c r="L44" s="23">
        <f t="shared" ref="L44" si="37">I44*2.87%</f>
        <v>1291.5</v>
      </c>
      <c r="M44" s="23">
        <f>I44*7.1%</f>
        <v>3194.9999999999995</v>
      </c>
      <c r="N44" s="23">
        <f>I44*1.1%</f>
        <v>495.00000000000006</v>
      </c>
      <c r="O44" s="23">
        <f>I44*3.04%</f>
        <v>1368</v>
      </c>
      <c r="P44" s="23">
        <f>I44*7.09%</f>
        <v>3190.5</v>
      </c>
      <c r="Q44" s="23">
        <f>+L44+O44</f>
        <v>2659.5</v>
      </c>
      <c r="R44" s="23">
        <f>SUM(J44+K44+L44+O44)</f>
        <v>3832.83</v>
      </c>
      <c r="S44" s="23">
        <f>SUM(M44+N44+P44)</f>
        <v>6880.5</v>
      </c>
      <c r="T44" s="23">
        <f>I44-R44</f>
        <v>41167.17</v>
      </c>
      <c r="U44" s="120" t="s">
        <v>355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</row>
    <row r="45" spans="1:331" s="39" customFormat="1" ht="30" customHeight="1" x14ac:dyDescent="0.25">
      <c r="A45" s="57">
        <v>37</v>
      </c>
      <c r="B45" s="21" t="s">
        <v>55</v>
      </c>
      <c r="C45" s="57" t="s">
        <v>283</v>
      </c>
      <c r="D45" s="21" t="s">
        <v>54</v>
      </c>
      <c r="E45" s="21" t="s">
        <v>419</v>
      </c>
      <c r="F45" s="57" t="s">
        <v>265</v>
      </c>
      <c r="G45" s="67" t="s">
        <v>266</v>
      </c>
      <c r="H45" s="67" t="s">
        <v>266</v>
      </c>
      <c r="I45" s="23">
        <v>110000</v>
      </c>
      <c r="J45" s="23">
        <v>14060.77</v>
      </c>
      <c r="K45" s="23">
        <v>25</v>
      </c>
      <c r="L45" s="23">
        <f t="shared" si="18"/>
        <v>3157</v>
      </c>
      <c r="M45" s="23">
        <f t="shared" si="9"/>
        <v>7809.9999999999991</v>
      </c>
      <c r="N45" s="23">
        <f t="shared" si="11"/>
        <v>1210.0000000000002</v>
      </c>
      <c r="O45" s="23">
        <f t="shared" si="12"/>
        <v>3344</v>
      </c>
      <c r="P45" s="23">
        <f t="shared" si="13"/>
        <v>7799.0000000000009</v>
      </c>
      <c r="Q45" s="23">
        <f t="shared" si="14"/>
        <v>6501</v>
      </c>
      <c r="R45" s="23">
        <f t="shared" si="15"/>
        <v>20586.77</v>
      </c>
      <c r="S45" s="23">
        <f t="shared" si="16"/>
        <v>16819</v>
      </c>
      <c r="T45" s="23">
        <f t="shared" si="17"/>
        <v>89413.23</v>
      </c>
      <c r="U45" s="120" t="s">
        <v>355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</row>
    <row r="46" spans="1:331" s="2" customFormat="1" ht="30" customHeight="1" x14ac:dyDescent="0.25">
      <c r="A46" s="57">
        <v>38</v>
      </c>
      <c r="B46" s="21" t="s">
        <v>374</v>
      </c>
      <c r="C46" s="57" t="s">
        <v>282</v>
      </c>
      <c r="D46" s="21" t="s">
        <v>54</v>
      </c>
      <c r="E46" s="21" t="s">
        <v>373</v>
      </c>
      <c r="F46" s="57" t="s">
        <v>265</v>
      </c>
      <c r="G46" s="67" t="s">
        <v>266</v>
      </c>
      <c r="H46" s="67" t="s">
        <v>266</v>
      </c>
      <c r="I46" s="23">
        <v>61000</v>
      </c>
      <c r="J46" s="23">
        <v>3674.86</v>
      </c>
      <c r="K46" s="23">
        <v>25</v>
      </c>
      <c r="L46" s="23">
        <f t="shared" si="18"/>
        <v>1750.7</v>
      </c>
      <c r="M46" s="23">
        <f t="shared" si="9"/>
        <v>4331</v>
      </c>
      <c r="N46" s="23">
        <f t="shared" si="11"/>
        <v>671.00000000000011</v>
      </c>
      <c r="O46" s="23">
        <f t="shared" si="12"/>
        <v>1854.4</v>
      </c>
      <c r="P46" s="23">
        <f t="shared" si="13"/>
        <v>4324.9000000000005</v>
      </c>
      <c r="Q46" s="23">
        <f t="shared" si="14"/>
        <v>3605.1000000000004</v>
      </c>
      <c r="R46" s="23">
        <f t="shared" si="15"/>
        <v>7304.9600000000009</v>
      </c>
      <c r="S46" s="23">
        <f t="shared" si="16"/>
        <v>9326.9000000000015</v>
      </c>
      <c r="T46" s="23">
        <f t="shared" si="17"/>
        <v>53695.040000000001</v>
      </c>
      <c r="U46" s="120" t="s">
        <v>355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</row>
    <row r="47" spans="1:331" s="2" customFormat="1" ht="30" customHeight="1" x14ac:dyDescent="0.25">
      <c r="A47" s="57">
        <v>39</v>
      </c>
      <c r="B47" s="21" t="s">
        <v>304</v>
      </c>
      <c r="C47" s="57" t="s">
        <v>283</v>
      </c>
      <c r="D47" s="21" t="s">
        <v>54</v>
      </c>
      <c r="E47" s="21" t="s">
        <v>373</v>
      </c>
      <c r="F47" s="57" t="s">
        <v>265</v>
      </c>
      <c r="G47" s="67" t="s">
        <v>266</v>
      </c>
      <c r="H47" s="67" t="s">
        <v>266</v>
      </c>
      <c r="I47" s="23">
        <v>60000</v>
      </c>
      <c r="J47" s="23">
        <v>3486.68</v>
      </c>
      <c r="K47" s="23">
        <v>25</v>
      </c>
      <c r="L47" s="23">
        <f t="shared" ref="L47:L48" si="38">I47*2.87%</f>
        <v>1722</v>
      </c>
      <c r="M47" s="23">
        <f>I47*7.1%</f>
        <v>4260</v>
      </c>
      <c r="N47" s="23">
        <f>I47*1.1%</f>
        <v>660.00000000000011</v>
      </c>
      <c r="O47" s="23">
        <f>I47*3.04%</f>
        <v>1824</v>
      </c>
      <c r="P47" s="23">
        <f>I47*7.09%</f>
        <v>4254</v>
      </c>
      <c r="Q47" s="23">
        <f>+L47+O47</f>
        <v>3546</v>
      </c>
      <c r="R47" s="23">
        <f>SUM(J47+K47+L47+O47)</f>
        <v>7057.68</v>
      </c>
      <c r="S47" s="23">
        <f>SUM(M47+N47+P47)</f>
        <v>9174</v>
      </c>
      <c r="T47" s="23">
        <f>I47-R47</f>
        <v>52942.32</v>
      </c>
      <c r="U47" s="120" t="s">
        <v>355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</row>
    <row r="48" spans="1:331" s="2" customFormat="1" ht="30" customHeight="1" x14ac:dyDescent="0.25">
      <c r="A48" s="57">
        <v>40</v>
      </c>
      <c r="B48" s="21" t="s">
        <v>372</v>
      </c>
      <c r="C48" s="57" t="s">
        <v>283</v>
      </c>
      <c r="D48" s="21" t="s">
        <v>381</v>
      </c>
      <c r="E48" s="21" t="s">
        <v>371</v>
      </c>
      <c r="F48" s="57" t="s">
        <v>265</v>
      </c>
      <c r="G48" s="67" t="s">
        <v>266</v>
      </c>
      <c r="H48" s="67" t="s">
        <v>266</v>
      </c>
      <c r="I48" s="23">
        <v>35000</v>
      </c>
      <c r="J48" s="23">
        <v>0</v>
      </c>
      <c r="K48" s="23">
        <v>25</v>
      </c>
      <c r="L48" s="23">
        <f t="shared" si="38"/>
        <v>1004.5</v>
      </c>
      <c r="M48" s="23">
        <f>I48*7.1%</f>
        <v>2485</v>
      </c>
      <c r="N48" s="23">
        <f>I48*1.1%</f>
        <v>385.00000000000006</v>
      </c>
      <c r="O48" s="23">
        <f>I48*3.04%</f>
        <v>1064</v>
      </c>
      <c r="P48" s="23">
        <f>I48*7.09%</f>
        <v>2481.5</v>
      </c>
      <c r="Q48" s="23">
        <f>+L48+O48</f>
        <v>2068.5</v>
      </c>
      <c r="R48" s="23">
        <f>SUM(J48+K48+L48+O48)</f>
        <v>2093.5</v>
      </c>
      <c r="S48" s="23">
        <f>SUM(M48+N48+P48)</f>
        <v>5351.5</v>
      </c>
      <c r="T48" s="23">
        <f>I48-R48</f>
        <v>32906.5</v>
      </c>
      <c r="U48" s="120" t="s">
        <v>355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</row>
    <row r="49" spans="1:331" s="2" customFormat="1" ht="30" customHeight="1" x14ac:dyDescent="0.25">
      <c r="A49" s="57">
        <v>41</v>
      </c>
      <c r="B49" s="21" t="s">
        <v>204</v>
      </c>
      <c r="C49" s="57" t="s">
        <v>282</v>
      </c>
      <c r="D49" s="21" t="s">
        <v>162</v>
      </c>
      <c r="E49" s="21" t="s">
        <v>205</v>
      </c>
      <c r="F49" s="57" t="s">
        <v>265</v>
      </c>
      <c r="G49" s="67" t="s">
        <v>266</v>
      </c>
      <c r="H49" s="67" t="s">
        <v>266</v>
      </c>
      <c r="I49" s="23">
        <v>100000</v>
      </c>
      <c r="J49" s="23">
        <v>12105.37</v>
      </c>
      <c r="K49" s="23">
        <v>25</v>
      </c>
      <c r="L49" s="23">
        <f t="shared" si="18"/>
        <v>2870</v>
      </c>
      <c r="M49" s="23">
        <f t="shared" si="9"/>
        <v>7099.9999999999991</v>
      </c>
      <c r="N49" s="23">
        <f t="shared" si="11"/>
        <v>1100</v>
      </c>
      <c r="O49" s="23">
        <f t="shared" si="12"/>
        <v>3040</v>
      </c>
      <c r="P49" s="23">
        <f t="shared" si="13"/>
        <v>7090.0000000000009</v>
      </c>
      <c r="Q49" s="23">
        <f t="shared" si="14"/>
        <v>5910</v>
      </c>
      <c r="R49" s="23">
        <f t="shared" si="15"/>
        <v>18040.370000000003</v>
      </c>
      <c r="S49" s="23">
        <f t="shared" si="16"/>
        <v>15290</v>
      </c>
      <c r="T49" s="23">
        <f t="shared" si="17"/>
        <v>81959.63</v>
      </c>
      <c r="U49" s="120" t="s">
        <v>355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</row>
    <row r="50" spans="1:331" s="2" customFormat="1" ht="30" customHeight="1" x14ac:dyDescent="0.25">
      <c r="A50" s="57">
        <v>42</v>
      </c>
      <c r="B50" s="21" t="s">
        <v>320</v>
      </c>
      <c r="C50" s="57" t="s">
        <v>282</v>
      </c>
      <c r="D50" s="21" t="s">
        <v>162</v>
      </c>
      <c r="E50" s="21" t="s">
        <v>321</v>
      </c>
      <c r="F50" s="57" t="s">
        <v>265</v>
      </c>
      <c r="G50" s="67" t="s">
        <v>266</v>
      </c>
      <c r="H50" s="67" t="s">
        <v>266</v>
      </c>
      <c r="I50" s="23">
        <v>25000</v>
      </c>
      <c r="J50" s="23">
        <v>0</v>
      </c>
      <c r="K50" s="23">
        <v>25</v>
      </c>
      <c r="L50" s="23">
        <f t="shared" ref="L50" si="39">I50*2.87%</f>
        <v>717.5</v>
      </c>
      <c r="M50" s="23">
        <f t="shared" ref="M50" si="40">I50*7.1%</f>
        <v>1774.9999999999998</v>
      </c>
      <c r="N50" s="23">
        <f t="shared" ref="N50" si="41">I50*1.1%</f>
        <v>275</v>
      </c>
      <c r="O50" s="23">
        <f t="shared" ref="O50" si="42">I50*3.04%</f>
        <v>760</v>
      </c>
      <c r="P50" s="23">
        <f t="shared" ref="P50" si="43">I50*7.09%</f>
        <v>1772.5000000000002</v>
      </c>
      <c r="Q50" s="23">
        <f t="shared" ref="Q50" si="44">+L50+O50</f>
        <v>1477.5</v>
      </c>
      <c r="R50" s="23">
        <f t="shared" ref="R50" si="45">SUM(J50+K50+L50+O50)</f>
        <v>1502.5</v>
      </c>
      <c r="S50" s="23">
        <f t="shared" ref="S50" si="46">SUM(M50+N50+P50)</f>
        <v>3822.5</v>
      </c>
      <c r="T50" s="23">
        <f t="shared" ref="T50" si="47">I50-R50</f>
        <v>23497.5</v>
      </c>
      <c r="U50" s="120" t="s">
        <v>355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</row>
    <row r="51" spans="1:331" s="2" customFormat="1" ht="30" customHeight="1" x14ac:dyDescent="0.25">
      <c r="A51" s="57">
        <v>43</v>
      </c>
      <c r="B51" s="21" t="s">
        <v>53</v>
      </c>
      <c r="C51" s="57" t="s">
        <v>282</v>
      </c>
      <c r="D51" s="21" t="s">
        <v>52</v>
      </c>
      <c r="E51" s="21" t="s">
        <v>21</v>
      </c>
      <c r="F51" s="57" t="s">
        <v>265</v>
      </c>
      <c r="G51" s="67" t="s">
        <v>266</v>
      </c>
      <c r="H51" s="67" t="s">
        <v>266</v>
      </c>
      <c r="I51" s="23">
        <v>90000</v>
      </c>
      <c r="J51" s="23">
        <v>9356.27</v>
      </c>
      <c r="K51" s="23">
        <v>25</v>
      </c>
      <c r="L51" s="23">
        <f t="shared" si="18"/>
        <v>2583</v>
      </c>
      <c r="M51" s="23">
        <f t="shared" si="9"/>
        <v>6389.9999999999991</v>
      </c>
      <c r="N51" s="23">
        <f t="shared" si="11"/>
        <v>990.00000000000011</v>
      </c>
      <c r="O51" s="23">
        <f t="shared" si="12"/>
        <v>2736</v>
      </c>
      <c r="P51" s="23">
        <f t="shared" si="13"/>
        <v>6381</v>
      </c>
      <c r="Q51" s="23">
        <f t="shared" si="14"/>
        <v>5319</v>
      </c>
      <c r="R51" s="23">
        <f t="shared" si="15"/>
        <v>14700.27</v>
      </c>
      <c r="S51" s="23">
        <f t="shared" si="16"/>
        <v>13761</v>
      </c>
      <c r="T51" s="23">
        <f t="shared" si="17"/>
        <v>75299.73</v>
      </c>
      <c r="U51" s="120" t="s">
        <v>355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</row>
    <row r="52" spans="1:331" s="2" customFormat="1" ht="30" customHeight="1" x14ac:dyDescent="0.25">
      <c r="A52" s="57">
        <v>44</v>
      </c>
      <c r="B52" s="21" t="s">
        <v>349</v>
      </c>
      <c r="C52" s="57" t="s">
        <v>282</v>
      </c>
      <c r="D52" s="21" t="s">
        <v>52</v>
      </c>
      <c r="E52" s="21" t="s">
        <v>350</v>
      </c>
      <c r="F52" s="57" t="s">
        <v>265</v>
      </c>
      <c r="G52" s="67" t="s">
        <v>266</v>
      </c>
      <c r="H52" s="67" t="s">
        <v>266</v>
      </c>
      <c r="I52" s="23">
        <v>50000</v>
      </c>
      <c r="J52" s="23">
        <v>1854</v>
      </c>
      <c r="K52" s="23">
        <v>25</v>
      </c>
      <c r="L52" s="23">
        <f>I52*2.87%</f>
        <v>1435</v>
      </c>
      <c r="M52" s="23">
        <f>I52*7.1%</f>
        <v>3549.9999999999995</v>
      </c>
      <c r="N52" s="23">
        <f>I52*1.1%</f>
        <v>550</v>
      </c>
      <c r="O52" s="23">
        <f>I52*3.04%</f>
        <v>1520</v>
      </c>
      <c r="P52" s="23">
        <f>I52*7.09%</f>
        <v>3545.0000000000005</v>
      </c>
      <c r="Q52" s="23">
        <f>+L52+O52</f>
        <v>2955</v>
      </c>
      <c r="R52" s="23">
        <f>SUM(J52+K52+L52+O52)</f>
        <v>4834</v>
      </c>
      <c r="S52" s="23">
        <f>SUM(M52+N52+P52)</f>
        <v>7645</v>
      </c>
      <c r="T52" s="23">
        <f>I52-R52</f>
        <v>45166</v>
      </c>
      <c r="U52" s="120" t="s">
        <v>355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</row>
    <row r="53" spans="1:331" s="2" customFormat="1" ht="30" customHeight="1" x14ac:dyDescent="0.25">
      <c r="A53" s="57">
        <v>45</v>
      </c>
      <c r="B53" s="21" t="s">
        <v>391</v>
      </c>
      <c r="C53" s="57" t="s">
        <v>282</v>
      </c>
      <c r="D53" s="21" t="s">
        <v>52</v>
      </c>
      <c r="E53" s="21" t="s">
        <v>392</v>
      </c>
      <c r="F53" s="57" t="s">
        <v>265</v>
      </c>
      <c r="G53" s="67" t="s">
        <v>266</v>
      </c>
      <c r="H53" s="67" t="s">
        <v>266</v>
      </c>
      <c r="I53" s="23">
        <v>35000</v>
      </c>
      <c r="J53" s="23">
        <v>0</v>
      </c>
      <c r="K53" s="23">
        <v>25</v>
      </c>
      <c r="L53" s="23">
        <f>I53*2.87%</f>
        <v>1004.5</v>
      </c>
      <c r="M53" s="23">
        <f>I53*7.1%</f>
        <v>2485</v>
      </c>
      <c r="N53" s="23">
        <f>I53*1.1%</f>
        <v>385.00000000000006</v>
      </c>
      <c r="O53" s="23">
        <f>I53*3.04%</f>
        <v>1064</v>
      </c>
      <c r="P53" s="23">
        <f>I53*7.09%</f>
        <v>2481.5</v>
      </c>
      <c r="Q53" s="23">
        <f>+L53+O53</f>
        <v>2068.5</v>
      </c>
      <c r="R53" s="23">
        <f>SUM(J53+K53+L53+O53)</f>
        <v>2093.5</v>
      </c>
      <c r="S53" s="23">
        <f>SUM(M53+N53+P53)</f>
        <v>5351.5</v>
      </c>
      <c r="T53" s="23">
        <f>I53-R53</f>
        <v>32906.5</v>
      </c>
      <c r="U53" s="120" t="s">
        <v>355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</row>
    <row r="54" spans="1:331" s="39" customFormat="1" ht="30" customHeight="1" x14ac:dyDescent="0.25">
      <c r="A54" s="57">
        <v>46</v>
      </c>
      <c r="B54" s="21" t="s">
        <v>49</v>
      </c>
      <c r="C54" s="57" t="s">
        <v>283</v>
      </c>
      <c r="D54" s="21" t="s">
        <v>243</v>
      </c>
      <c r="E54" s="21" t="s">
        <v>416</v>
      </c>
      <c r="F54" s="57" t="s">
        <v>265</v>
      </c>
      <c r="G54" s="67" t="s">
        <v>266</v>
      </c>
      <c r="H54" s="67" t="s">
        <v>266</v>
      </c>
      <c r="I54" s="23">
        <v>155000</v>
      </c>
      <c r="J54" s="23">
        <v>25042.74</v>
      </c>
      <c r="K54" s="23">
        <v>25</v>
      </c>
      <c r="L54" s="23">
        <f t="shared" si="18"/>
        <v>4448.5</v>
      </c>
      <c r="M54" s="23">
        <f t="shared" si="9"/>
        <v>11004.999999999998</v>
      </c>
      <c r="N54" s="23">
        <f t="shared" si="11"/>
        <v>1705.0000000000002</v>
      </c>
      <c r="O54" s="23">
        <f t="shared" si="12"/>
        <v>4712</v>
      </c>
      <c r="P54" s="23">
        <f t="shared" si="13"/>
        <v>10989.5</v>
      </c>
      <c r="Q54" s="23">
        <f t="shared" si="14"/>
        <v>9160.5</v>
      </c>
      <c r="R54" s="23">
        <f t="shared" si="15"/>
        <v>34228.240000000005</v>
      </c>
      <c r="S54" s="23">
        <f t="shared" si="16"/>
        <v>23699.5</v>
      </c>
      <c r="T54" s="23">
        <f t="shared" si="17"/>
        <v>120771.76</v>
      </c>
      <c r="U54" s="120" t="s">
        <v>355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</row>
    <row r="55" spans="1:331" s="15" customFormat="1" ht="30" customHeight="1" x14ac:dyDescent="0.25">
      <c r="A55" s="57">
        <v>47</v>
      </c>
      <c r="B55" s="21" t="s">
        <v>270</v>
      </c>
      <c r="C55" s="57" t="s">
        <v>283</v>
      </c>
      <c r="D55" s="21" t="s">
        <v>243</v>
      </c>
      <c r="E55" s="21" t="s">
        <v>244</v>
      </c>
      <c r="F55" s="57" t="s">
        <v>265</v>
      </c>
      <c r="G55" s="67" t="s">
        <v>266</v>
      </c>
      <c r="H55" s="67" t="s">
        <v>266</v>
      </c>
      <c r="I55" s="23">
        <v>80000</v>
      </c>
      <c r="J55" s="23">
        <v>7400.87</v>
      </c>
      <c r="K55" s="23">
        <v>25</v>
      </c>
      <c r="L55" s="23">
        <f t="shared" si="18"/>
        <v>2296</v>
      </c>
      <c r="M55" s="23">
        <f t="shared" si="9"/>
        <v>5679.9999999999991</v>
      </c>
      <c r="N55" s="23">
        <f t="shared" si="11"/>
        <v>880.00000000000011</v>
      </c>
      <c r="O55" s="23">
        <f t="shared" si="12"/>
        <v>2432</v>
      </c>
      <c r="P55" s="23">
        <f t="shared" si="13"/>
        <v>5672</v>
      </c>
      <c r="Q55" s="23">
        <f t="shared" si="14"/>
        <v>4728</v>
      </c>
      <c r="R55" s="23">
        <f t="shared" ref="R55:R60" si="48">SUM(J55+K55+L55+O55)</f>
        <v>12153.869999999999</v>
      </c>
      <c r="S55" s="23">
        <f t="shared" si="16"/>
        <v>12232</v>
      </c>
      <c r="T55" s="23">
        <f t="shared" si="17"/>
        <v>67846.13</v>
      </c>
      <c r="U55" s="120" t="s">
        <v>355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</row>
    <row r="56" spans="1:331" s="11" customFormat="1" ht="30" customHeight="1" x14ac:dyDescent="0.25">
      <c r="A56" s="57">
        <v>48</v>
      </c>
      <c r="B56" s="21" t="s">
        <v>423</v>
      </c>
      <c r="C56" s="57" t="s">
        <v>283</v>
      </c>
      <c r="D56" s="21" t="s">
        <v>370</v>
      </c>
      <c r="E56" s="21" t="s">
        <v>244</v>
      </c>
      <c r="F56" s="57" t="s">
        <v>265</v>
      </c>
      <c r="G56" s="67" t="s">
        <v>266</v>
      </c>
      <c r="H56" s="67" t="s">
        <v>266</v>
      </c>
      <c r="I56" s="23">
        <v>61000</v>
      </c>
      <c r="J56" s="23">
        <v>3674.86</v>
      </c>
      <c r="K56" s="23">
        <v>25</v>
      </c>
      <c r="L56" s="23">
        <f t="shared" si="18"/>
        <v>1750.7</v>
      </c>
      <c r="M56" s="23">
        <f t="shared" si="9"/>
        <v>4331</v>
      </c>
      <c r="N56" s="23">
        <f t="shared" si="11"/>
        <v>671.00000000000011</v>
      </c>
      <c r="O56" s="23">
        <f t="shared" si="12"/>
        <v>1854.4</v>
      </c>
      <c r="P56" s="23">
        <f t="shared" si="13"/>
        <v>4324.9000000000005</v>
      </c>
      <c r="Q56" s="23">
        <f t="shared" si="14"/>
        <v>3605.1000000000004</v>
      </c>
      <c r="R56" s="23">
        <f t="shared" si="48"/>
        <v>7304.9600000000009</v>
      </c>
      <c r="S56" s="23">
        <f t="shared" si="16"/>
        <v>9326.9000000000015</v>
      </c>
      <c r="T56" s="23">
        <f t="shared" si="17"/>
        <v>53695.040000000001</v>
      </c>
      <c r="U56" s="120" t="s">
        <v>355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</row>
    <row r="57" spans="1:331" s="11" customFormat="1" ht="30" customHeight="1" x14ac:dyDescent="0.25">
      <c r="A57" s="57">
        <v>49</v>
      </c>
      <c r="B57" s="21" t="s">
        <v>401</v>
      </c>
      <c r="C57" s="57" t="s">
        <v>283</v>
      </c>
      <c r="D57" s="21" t="s">
        <v>370</v>
      </c>
      <c r="E57" s="21" t="s">
        <v>336</v>
      </c>
      <c r="F57" s="57" t="s">
        <v>265</v>
      </c>
      <c r="G57" s="67" t="s">
        <v>266</v>
      </c>
      <c r="H57" s="67" t="s">
        <v>266</v>
      </c>
      <c r="I57" s="23">
        <v>40000</v>
      </c>
      <c r="J57" s="23">
        <v>204.54</v>
      </c>
      <c r="K57" s="23">
        <v>25</v>
      </c>
      <c r="L57" s="23">
        <f t="shared" si="18"/>
        <v>1148</v>
      </c>
      <c r="M57" s="23">
        <f t="shared" si="9"/>
        <v>2839.9999999999995</v>
      </c>
      <c r="N57" s="23">
        <f t="shared" si="11"/>
        <v>440.00000000000006</v>
      </c>
      <c r="O57" s="23">
        <f t="shared" ref="O57:O78" si="49">I57*3.04%</f>
        <v>1216</v>
      </c>
      <c r="P57" s="23">
        <f t="shared" si="13"/>
        <v>2836</v>
      </c>
      <c r="Q57" s="23">
        <f t="shared" si="14"/>
        <v>2364</v>
      </c>
      <c r="R57" s="23">
        <f t="shared" si="48"/>
        <v>2593.54</v>
      </c>
      <c r="S57" s="23">
        <f t="shared" si="16"/>
        <v>6116</v>
      </c>
      <c r="T57" s="23">
        <f t="shared" si="17"/>
        <v>37406.46</v>
      </c>
      <c r="U57" s="120" t="s">
        <v>355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</row>
    <row r="58" spans="1:331" s="2" customFormat="1" ht="30" customHeight="1" x14ac:dyDescent="0.25">
      <c r="A58" s="57">
        <v>50</v>
      </c>
      <c r="B58" s="21" t="s">
        <v>156</v>
      </c>
      <c r="C58" s="57" t="s">
        <v>282</v>
      </c>
      <c r="D58" s="21" t="s">
        <v>151</v>
      </c>
      <c r="E58" s="21" t="s">
        <v>1</v>
      </c>
      <c r="F58" s="57" t="s">
        <v>265</v>
      </c>
      <c r="G58" s="67" t="s">
        <v>266</v>
      </c>
      <c r="H58" s="67" t="s">
        <v>266</v>
      </c>
      <c r="I58" s="23">
        <v>55000</v>
      </c>
      <c r="J58" s="23">
        <v>2559.6799999999998</v>
      </c>
      <c r="K58" s="23">
        <v>25</v>
      </c>
      <c r="L58" s="23">
        <f>I58*2.87%</f>
        <v>1578.5</v>
      </c>
      <c r="M58" s="23">
        <f>I58*7.1%</f>
        <v>3904.9999999999995</v>
      </c>
      <c r="N58" s="23">
        <f>I58*1.1%</f>
        <v>605.00000000000011</v>
      </c>
      <c r="O58" s="23">
        <f>I58*3.04%</f>
        <v>1672</v>
      </c>
      <c r="P58" s="23">
        <f>I58*7.09%</f>
        <v>3899.5000000000005</v>
      </c>
      <c r="Q58" s="23">
        <f>+L58+O58</f>
        <v>3250.5</v>
      </c>
      <c r="R58" s="23">
        <f>SUM(J58+K58+L58+O58)</f>
        <v>5835.18</v>
      </c>
      <c r="S58" s="23">
        <f>SUM(M58+N58+P58)</f>
        <v>8409.5</v>
      </c>
      <c r="T58" s="23">
        <f>I58-R58</f>
        <v>49164.82</v>
      </c>
      <c r="U58" s="120" t="s">
        <v>355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</row>
    <row r="59" spans="1:331" s="36" customFormat="1" ht="30" customHeight="1" x14ac:dyDescent="0.25">
      <c r="A59" s="57">
        <v>51</v>
      </c>
      <c r="B59" s="21" t="s">
        <v>412</v>
      </c>
      <c r="C59" s="57" t="s">
        <v>283</v>
      </c>
      <c r="D59" s="21" t="s">
        <v>317</v>
      </c>
      <c r="E59" s="21" t="s">
        <v>67</v>
      </c>
      <c r="F59" s="57" t="s">
        <v>265</v>
      </c>
      <c r="G59" s="67" t="s">
        <v>266</v>
      </c>
      <c r="H59" s="67" t="s">
        <v>266</v>
      </c>
      <c r="I59" s="23">
        <v>46000</v>
      </c>
      <c r="J59" s="23">
        <v>1289.46</v>
      </c>
      <c r="K59" s="23">
        <v>25</v>
      </c>
      <c r="L59" s="23">
        <f t="shared" ref="L59" si="50">I59*2.87%</f>
        <v>1320.2</v>
      </c>
      <c r="M59" s="23">
        <f>I59*7.1%</f>
        <v>3265.9999999999995</v>
      </c>
      <c r="N59" s="23">
        <f>I59*1.1%</f>
        <v>506.00000000000006</v>
      </c>
      <c r="O59" s="23">
        <f>I59*3.04%</f>
        <v>1398.4</v>
      </c>
      <c r="P59" s="23">
        <f>I59*7.09%</f>
        <v>3261.4</v>
      </c>
      <c r="Q59" s="23">
        <f>+L59+O59</f>
        <v>2718.6000000000004</v>
      </c>
      <c r="R59" s="23">
        <f t="shared" ref="R59" si="51">SUM(J59+K59+L59+O59)</f>
        <v>4033.06</v>
      </c>
      <c r="S59" s="23">
        <f t="shared" ref="S59" si="52">SUM(M59+N59+P59)</f>
        <v>7033.4</v>
      </c>
      <c r="T59" s="23">
        <f t="shared" ref="T59" si="53">I59-R59</f>
        <v>41966.94</v>
      </c>
      <c r="U59" s="120" t="s">
        <v>355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  <c r="JI59" s="24"/>
      <c r="JJ59" s="24"/>
      <c r="JK59" s="24"/>
      <c r="JL59" s="24"/>
      <c r="JM59" s="24"/>
      <c r="JN59" s="24"/>
      <c r="JO59" s="24"/>
      <c r="JP59" s="24"/>
      <c r="JQ59" s="24"/>
      <c r="JR59" s="24"/>
      <c r="JS59" s="24"/>
      <c r="JT59" s="24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4"/>
      <c r="KF59" s="24"/>
      <c r="KG59" s="24"/>
      <c r="KH59" s="24"/>
      <c r="KI59" s="24"/>
      <c r="KJ59" s="24"/>
      <c r="KK59" s="24"/>
      <c r="KL59" s="24"/>
      <c r="KM59" s="24"/>
      <c r="KN59" s="24"/>
      <c r="KO59" s="24"/>
      <c r="KP59" s="24"/>
      <c r="KQ59" s="24"/>
      <c r="KR59" s="24"/>
      <c r="KS59" s="24"/>
      <c r="KT59" s="24"/>
      <c r="KU59" s="24"/>
      <c r="KV59" s="24"/>
      <c r="KW59" s="24"/>
      <c r="KX59" s="24"/>
      <c r="KY59" s="24"/>
      <c r="KZ59" s="24"/>
      <c r="LA59" s="24"/>
      <c r="LB59" s="24"/>
      <c r="LC59" s="24"/>
      <c r="LD59" s="24"/>
      <c r="LE59" s="24"/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</row>
    <row r="60" spans="1:331" s="16" customFormat="1" ht="30" customHeight="1" x14ac:dyDescent="0.3">
      <c r="A60" s="57">
        <v>52</v>
      </c>
      <c r="B60" s="35" t="s">
        <v>362</v>
      </c>
      <c r="C60" s="61" t="s">
        <v>282</v>
      </c>
      <c r="D60" s="21" t="s">
        <v>151</v>
      </c>
      <c r="E60" s="29" t="s">
        <v>363</v>
      </c>
      <c r="F60" s="61" t="s">
        <v>265</v>
      </c>
      <c r="G60" s="68" t="s">
        <v>266</v>
      </c>
      <c r="H60" s="69" t="s">
        <v>266</v>
      </c>
      <c r="I60" s="30">
        <v>190000</v>
      </c>
      <c r="J60" s="46">
        <v>33298.269999999997</v>
      </c>
      <c r="K60" s="31">
        <v>25</v>
      </c>
      <c r="L60" s="23">
        <f t="shared" si="18"/>
        <v>5453</v>
      </c>
      <c r="M60" s="23">
        <f t="shared" si="9"/>
        <v>13489.999999999998</v>
      </c>
      <c r="N60" s="23">
        <f t="shared" si="11"/>
        <v>2090</v>
      </c>
      <c r="O60" s="23">
        <v>5685.41</v>
      </c>
      <c r="P60" s="23">
        <f t="shared" si="13"/>
        <v>13471</v>
      </c>
      <c r="Q60" s="23">
        <f t="shared" si="14"/>
        <v>11138.41</v>
      </c>
      <c r="R60" s="23">
        <f t="shared" si="48"/>
        <v>44461.679999999993</v>
      </c>
      <c r="S60" s="23">
        <f t="shared" si="16"/>
        <v>29051</v>
      </c>
      <c r="T60" s="23">
        <f t="shared" si="17"/>
        <v>145538.32</v>
      </c>
      <c r="U60" s="120" t="s">
        <v>355</v>
      </c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  <c r="EZ60" s="122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2"/>
      <c r="FP60" s="122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2"/>
      <c r="GE60" s="122"/>
      <c r="GF60" s="122"/>
      <c r="GG60" s="122"/>
      <c r="GH60" s="122"/>
      <c r="GI60" s="122"/>
      <c r="GJ60" s="122"/>
      <c r="GK60" s="122"/>
      <c r="GL60" s="122"/>
      <c r="GM60" s="122"/>
      <c r="GN60" s="122"/>
      <c r="GO60" s="122"/>
      <c r="GP60" s="122"/>
      <c r="GQ60" s="122"/>
      <c r="GR60" s="122"/>
      <c r="GS60" s="122"/>
      <c r="GT60" s="122"/>
      <c r="GU60" s="122"/>
      <c r="GV60" s="122"/>
      <c r="GW60" s="122"/>
      <c r="GX60" s="122"/>
      <c r="GY60" s="122"/>
      <c r="GZ60" s="122"/>
      <c r="HA60" s="122"/>
      <c r="HB60" s="122"/>
      <c r="HC60" s="122"/>
      <c r="HD60" s="122"/>
      <c r="HE60" s="122"/>
      <c r="HF60" s="122"/>
      <c r="HG60" s="122"/>
      <c r="HH60" s="122"/>
      <c r="HI60" s="122"/>
      <c r="HJ60" s="122"/>
      <c r="HK60" s="122"/>
      <c r="HL60" s="122"/>
      <c r="HM60" s="122"/>
      <c r="HN60" s="122"/>
      <c r="HO60" s="122"/>
      <c r="HP60" s="122"/>
      <c r="HQ60" s="122"/>
      <c r="HR60" s="122"/>
      <c r="HS60" s="122"/>
      <c r="HT60" s="122"/>
      <c r="HU60" s="122"/>
      <c r="HV60" s="122"/>
      <c r="HW60" s="122"/>
      <c r="HX60" s="122"/>
      <c r="HY60" s="122"/>
      <c r="HZ60" s="122"/>
      <c r="IA60" s="122"/>
      <c r="IB60" s="122"/>
      <c r="IC60" s="122"/>
      <c r="ID60" s="122"/>
      <c r="IE60" s="122"/>
      <c r="IF60" s="122"/>
      <c r="IG60" s="122"/>
      <c r="IH60" s="122"/>
      <c r="II60" s="122"/>
      <c r="IJ60" s="122"/>
      <c r="IK60" s="122"/>
      <c r="IL60" s="122"/>
      <c r="IM60" s="122"/>
      <c r="IN60" s="122"/>
      <c r="IO60" s="122"/>
      <c r="IP60" s="122"/>
      <c r="IQ60" s="122"/>
      <c r="IR60" s="122"/>
      <c r="IS60" s="122"/>
      <c r="IT60" s="122"/>
      <c r="IU60" s="122"/>
      <c r="IV60" s="122"/>
      <c r="IW60" s="122"/>
      <c r="IX60" s="122"/>
      <c r="IY60" s="122"/>
      <c r="IZ60" s="122"/>
      <c r="JA60" s="122"/>
      <c r="JB60" s="122"/>
      <c r="JC60" s="122"/>
      <c r="JD60" s="122"/>
      <c r="JE60" s="122"/>
      <c r="JF60" s="122"/>
      <c r="JG60" s="122"/>
      <c r="JH60" s="122"/>
      <c r="JI60" s="122"/>
      <c r="JJ60" s="122"/>
      <c r="JK60" s="122"/>
      <c r="JL60" s="122"/>
      <c r="JM60" s="122"/>
      <c r="JN60" s="122"/>
      <c r="JO60" s="122"/>
      <c r="JP60" s="122"/>
      <c r="JQ60" s="122"/>
      <c r="JR60" s="122"/>
      <c r="JS60" s="122"/>
      <c r="JT60" s="122"/>
      <c r="JU60" s="122"/>
      <c r="JV60" s="122"/>
      <c r="JW60" s="122"/>
      <c r="JX60" s="122"/>
      <c r="JY60" s="122"/>
      <c r="JZ60" s="122"/>
      <c r="KA60" s="122"/>
      <c r="KB60" s="122"/>
      <c r="KC60" s="122"/>
      <c r="KD60" s="122"/>
      <c r="KE60" s="122"/>
      <c r="KF60" s="122"/>
      <c r="KG60" s="122"/>
      <c r="KH60" s="122"/>
      <c r="KI60" s="122"/>
      <c r="KJ60" s="122"/>
      <c r="KK60" s="122"/>
      <c r="KL60" s="122"/>
      <c r="KM60" s="122"/>
      <c r="KN60" s="122"/>
      <c r="KO60" s="122"/>
      <c r="KP60" s="122"/>
      <c r="KQ60" s="122"/>
      <c r="KR60" s="122"/>
      <c r="KS60" s="122"/>
      <c r="KT60" s="122"/>
      <c r="KU60" s="122"/>
      <c r="KV60" s="122"/>
      <c r="KW60" s="122"/>
      <c r="KX60" s="122"/>
      <c r="KY60" s="122"/>
      <c r="KZ60" s="122"/>
      <c r="LA60" s="122"/>
      <c r="LB60" s="122"/>
      <c r="LC60" s="122"/>
      <c r="LD60" s="122"/>
      <c r="LE60" s="122"/>
      <c r="LF60" s="122"/>
      <c r="LG60" s="122"/>
      <c r="LH60" s="122"/>
      <c r="LI60" s="122"/>
      <c r="LJ60" s="122"/>
      <c r="LK60" s="122"/>
      <c r="LL60" s="122"/>
      <c r="LM60" s="122"/>
      <c r="LN60" s="122"/>
      <c r="LO60" s="122"/>
      <c r="LP60" s="122"/>
      <c r="LQ60" s="122"/>
      <c r="LR60" s="122"/>
      <c r="LS60" s="122"/>
    </row>
    <row r="61" spans="1:331" s="2" customFormat="1" ht="30" customHeight="1" x14ac:dyDescent="0.25">
      <c r="A61" s="57">
        <v>53</v>
      </c>
      <c r="B61" s="21" t="s">
        <v>150</v>
      </c>
      <c r="C61" s="57" t="s">
        <v>282</v>
      </c>
      <c r="D61" s="21" t="s">
        <v>151</v>
      </c>
      <c r="E61" s="21" t="s">
        <v>21</v>
      </c>
      <c r="F61" s="57" t="s">
        <v>265</v>
      </c>
      <c r="G61" s="67" t="s">
        <v>266</v>
      </c>
      <c r="H61" s="67" t="s">
        <v>266</v>
      </c>
      <c r="I61" s="23">
        <v>60000</v>
      </c>
      <c r="J61" s="23">
        <v>3486.68</v>
      </c>
      <c r="K61" s="23">
        <v>25</v>
      </c>
      <c r="L61" s="23">
        <f t="shared" si="18"/>
        <v>1722</v>
      </c>
      <c r="M61" s="23">
        <f t="shared" ref="M61:M79" si="54">I61*7.1%</f>
        <v>4260</v>
      </c>
      <c r="N61" s="23">
        <f t="shared" ref="N61:N78" si="55">I61*1.1%</f>
        <v>660.00000000000011</v>
      </c>
      <c r="O61" s="23">
        <f t="shared" si="49"/>
        <v>1824</v>
      </c>
      <c r="P61" s="23">
        <f t="shared" ref="P61:P78" si="56">I61*7.09%</f>
        <v>4254</v>
      </c>
      <c r="Q61" s="23">
        <f t="shared" ref="Q61:Q78" si="57">+L61+O61</f>
        <v>3546</v>
      </c>
      <c r="R61" s="23">
        <f>SUM(J61+K61+L61+O61)</f>
        <v>7057.68</v>
      </c>
      <c r="S61" s="23">
        <f>SUM(M61+N61+P61)</f>
        <v>9174</v>
      </c>
      <c r="T61" s="23">
        <f>I61-R61</f>
        <v>52942.32</v>
      </c>
      <c r="U61" s="120" t="s">
        <v>355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  <c r="JC61" s="24"/>
      <c r="JD61" s="24"/>
      <c r="JE61" s="24"/>
      <c r="JF61" s="24"/>
      <c r="JG61" s="24"/>
      <c r="JH61" s="24"/>
      <c r="JI61" s="24"/>
      <c r="JJ61" s="24"/>
      <c r="JK61" s="24"/>
      <c r="JL61" s="24"/>
      <c r="JM61" s="24"/>
      <c r="JN61" s="24"/>
      <c r="JO61" s="24"/>
      <c r="JP61" s="24"/>
      <c r="JQ61" s="24"/>
      <c r="JR61" s="24"/>
      <c r="JS61" s="24"/>
      <c r="JT61" s="24"/>
      <c r="JU61" s="24"/>
      <c r="JV61" s="24"/>
      <c r="JW61" s="24"/>
      <c r="JX61" s="24"/>
      <c r="JY61" s="24"/>
      <c r="JZ61" s="24"/>
      <c r="KA61" s="24"/>
      <c r="KB61" s="24"/>
      <c r="KC61" s="24"/>
      <c r="KD61" s="24"/>
      <c r="KE61" s="24"/>
      <c r="KF61" s="24"/>
      <c r="KG61" s="24"/>
      <c r="KH61" s="24"/>
      <c r="KI61" s="24"/>
      <c r="KJ61" s="24"/>
      <c r="KK61" s="24"/>
      <c r="KL61" s="24"/>
      <c r="KM61" s="24"/>
      <c r="KN61" s="24"/>
      <c r="KO61" s="24"/>
      <c r="KP61" s="24"/>
      <c r="KQ61" s="24"/>
      <c r="KR61" s="24"/>
      <c r="KS61" s="24"/>
      <c r="KT61" s="24"/>
      <c r="KU61" s="24"/>
      <c r="KV61" s="24"/>
      <c r="KW61" s="24"/>
      <c r="KX61" s="24"/>
      <c r="KY61" s="24"/>
      <c r="KZ61" s="24"/>
      <c r="LA61" s="24"/>
      <c r="LB61" s="24"/>
      <c r="LC61" s="24"/>
      <c r="LD61" s="24"/>
      <c r="LE61" s="24"/>
      <c r="LF61" s="24"/>
      <c r="LG61" s="24"/>
      <c r="LH61" s="24"/>
      <c r="LI61" s="24"/>
      <c r="LJ61" s="24"/>
      <c r="LK61" s="24"/>
      <c r="LL61" s="24"/>
      <c r="LM61" s="24"/>
      <c r="LN61" s="24"/>
      <c r="LO61" s="24"/>
      <c r="LP61" s="24"/>
      <c r="LQ61" s="24"/>
      <c r="LR61" s="24"/>
      <c r="LS61" s="24"/>
    </row>
    <row r="62" spans="1:331" s="2" customFormat="1" ht="30" customHeight="1" x14ac:dyDescent="0.25">
      <c r="A62" s="57">
        <v>54</v>
      </c>
      <c r="B62" s="21" t="s">
        <v>26</v>
      </c>
      <c r="C62" s="57" t="s">
        <v>283</v>
      </c>
      <c r="D62" s="21" t="s">
        <v>317</v>
      </c>
      <c r="E62" s="21" t="s">
        <v>1</v>
      </c>
      <c r="F62" s="57" t="s">
        <v>265</v>
      </c>
      <c r="G62" s="67" t="s">
        <v>266</v>
      </c>
      <c r="H62" s="67" t="s">
        <v>266</v>
      </c>
      <c r="I62" s="23">
        <v>55000</v>
      </c>
      <c r="J62" s="23">
        <v>2559.6799999999998</v>
      </c>
      <c r="K62" s="23">
        <v>25</v>
      </c>
      <c r="L62" s="23">
        <f t="shared" si="18"/>
        <v>1578.5</v>
      </c>
      <c r="M62" s="23">
        <f t="shared" si="54"/>
        <v>3904.9999999999995</v>
      </c>
      <c r="N62" s="23">
        <f t="shared" si="55"/>
        <v>605.00000000000011</v>
      </c>
      <c r="O62" s="23">
        <f t="shared" si="49"/>
        <v>1672</v>
      </c>
      <c r="P62" s="23">
        <f t="shared" si="56"/>
        <v>3899.5000000000005</v>
      </c>
      <c r="Q62" s="23">
        <f t="shared" si="57"/>
        <v>3250.5</v>
      </c>
      <c r="R62" s="23">
        <f>SUM(J62+K62+L62+O62)</f>
        <v>5835.18</v>
      </c>
      <c r="S62" s="23">
        <f>SUM(M62+N62+P62)</f>
        <v>8409.5</v>
      </c>
      <c r="T62" s="23">
        <f>I62-R62</f>
        <v>49164.82</v>
      </c>
      <c r="U62" s="120" t="s">
        <v>355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</row>
    <row r="63" spans="1:331" s="2" customFormat="1" ht="30" customHeight="1" x14ac:dyDescent="0.25">
      <c r="A63" s="57">
        <v>55</v>
      </c>
      <c r="B63" s="21" t="s">
        <v>364</v>
      </c>
      <c r="C63" s="57" t="s">
        <v>282</v>
      </c>
      <c r="D63" s="21" t="s">
        <v>317</v>
      </c>
      <c r="E63" s="21" t="s">
        <v>365</v>
      </c>
      <c r="F63" s="57" t="s">
        <v>265</v>
      </c>
      <c r="G63" s="67" t="s">
        <v>266</v>
      </c>
      <c r="H63" s="67" t="s">
        <v>266</v>
      </c>
      <c r="I63" s="23">
        <v>61000</v>
      </c>
      <c r="J63" s="23">
        <v>3674.86</v>
      </c>
      <c r="K63" s="23">
        <v>25</v>
      </c>
      <c r="L63" s="23">
        <f t="shared" si="18"/>
        <v>1750.7</v>
      </c>
      <c r="M63" s="23">
        <f t="shared" si="54"/>
        <v>4331</v>
      </c>
      <c r="N63" s="23">
        <f t="shared" si="55"/>
        <v>671.00000000000011</v>
      </c>
      <c r="O63" s="23">
        <f t="shared" si="49"/>
        <v>1854.4</v>
      </c>
      <c r="P63" s="23">
        <f t="shared" si="56"/>
        <v>4324.9000000000005</v>
      </c>
      <c r="Q63" s="23">
        <f t="shared" si="57"/>
        <v>3605.1000000000004</v>
      </c>
      <c r="R63" s="23">
        <f>SUM(J63+K63+L63+O63)</f>
        <v>7304.9600000000009</v>
      </c>
      <c r="S63" s="23">
        <f>SUM(M63+N63+P63)</f>
        <v>9326.9000000000015</v>
      </c>
      <c r="T63" s="23">
        <f>I63-R63</f>
        <v>53695.040000000001</v>
      </c>
      <c r="U63" s="120" t="s">
        <v>355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</row>
    <row r="64" spans="1:331" s="2" customFormat="1" ht="30" customHeight="1" x14ac:dyDescent="0.25">
      <c r="A64" s="57">
        <v>56</v>
      </c>
      <c r="B64" s="21" t="s">
        <v>300</v>
      </c>
      <c r="C64" s="57" t="s">
        <v>283</v>
      </c>
      <c r="D64" s="21" t="s">
        <v>64</v>
      </c>
      <c r="E64" s="21" t="s">
        <v>74</v>
      </c>
      <c r="F64" s="57" t="s">
        <v>265</v>
      </c>
      <c r="G64" s="67" t="s">
        <v>266</v>
      </c>
      <c r="H64" s="67" t="s">
        <v>266</v>
      </c>
      <c r="I64" s="23">
        <v>45000</v>
      </c>
      <c r="J64" s="23">
        <v>1148.33</v>
      </c>
      <c r="K64" s="23">
        <v>25</v>
      </c>
      <c r="L64" s="23">
        <f t="shared" ref="L64" si="58">I64*2.87%</f>
        <v>1291.5</v>
      </c>
      <c r="M64" s="23">
        <f t="shared" si="54"/>
        <v>3194.9999999999995</v>
      </c>
      <c r="N64" s="23">
        <f t="shared" si="55"/>
        <v>495.00000000000006</v>
      </c>
      <c r="O64" s="23">
        <f t="shared" si="49"/>
        <v>1368</v>
      </c>
      <c r="P64" s="23">
        <f t="shared" si="56"/>
        <v>3190.5</v>
      </c>
      <c r="Q64" s="23">
        <f t="shared" si="57"/>
        <v>2659.5</v>
      </c>
      <c r="R64" s="23">
        <f t="shared" ref="R64" si="59">SUM(J64+K64+L64+O64)</f>
        <v>3832.83</v>
      </c>
      <c r="S64" s="23">
        <f t="shared" ref="S64" si="60">SUM(M64+N64+P64)</f>
        <v>6880.5</v>
      </c>
      <c r="T64" s="23">
        <f t="shared" ref="T64" si="61">I64-R64</f>
        <v>41167.17</v>
      </c>
      <c r="U64" s="120" t="s">
        <v>355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</row>
    <row r="65" spans="1:331" s="2" customFormat="1" ht="30" customHeight="1" x14ac:dyDescent="0.25">
      <c r="A65" s="57">
        <v>57</v>
      </c>
      <c r="B65" s="21" t="s">
        <v>248</v>
      </c>
      <c r="C65" s="57" t="s">
        <v>282</v>
      </c>
      <c r="D65" s="21" t="s">
        <v>317</v>
      </c>
      <c r="E65" s="21" t="s">
        <v>67</v>
      </c>
      <c r="F65" s="57" t="s">
        <v>265</v>
      </c>
      <c r="G65" s="67" t="s">
        <v>266</v>
      </c>
      <c r="H65" s="67" t="s">
        <v>266</v>
      </c>
      <c r="I65" s="23">
        <v>46000</v>
      </c>
      <c r="J65" s="23">
        <v>1051.3499999999999</v>
      </c>
      <c r="K65" s="23">
        <v>25</v>
      </c>
      <c r="L65" s="23">
        <f t="shared" si="18"/>
        <v>1320.2</v>
      </c>
      <c r="M65" s="23">
        <f>I65*7.1%</f>
        <v>3265.9999999999995</v>
      </c>
      <c r="N65" s="23">
        <f>I65*1.1%</f>
        <v>506.00000000000006</v>
      </c>
      <c r="O65" s="23">
        <f>I65*3.04%</f>
        <v>1398.4</v>
      </c>
      <c r="P65" s="23">
        <f>I65*7.09%</f>
        <v>3261.4</v>
      </c>
      <c r="Q65" s="23">
        <f>+L65+O65</f>
        <v>2718.6000000000004</v>
      </c>
      <c r="R65" s="23">
        <f t="shared" ref="R65:R69" si="62">SUM(J65+K65+L65+O65)</f>
        <v>3794.9500000000003</v>
      </c>
      <c r="S65" s="23">
        <f t="shared" ref="S65:S69" si="63">SUM(M65+N65+P65)</f>
        <v>7033.4</v>
      </c>
      <c r="T65" s="23">
        <f t="shared" ref="T65:T69" si="64">I65-R65</f>
        <v>42205.05</v>
      </c>
      <c r="U65" s="120" t="s">
        <v>355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</row>
    <row r="66" spans="1:331" s="36" customFormat="1" ht="30" customHeight="1" x14ac:dyDescent="0.25">
      <c r="A66" s="57">
        <v>58</v>
      </c>
      <c r="B66" s="21" t="s">
        <v>315</v>
      </c>
      <c r="C66" s="57" t="s">
        <v>283</v>
      </c>
      <c r="D66" s="21" t="s">
        <v>317</v>
      </c>
      <c r="E66" s="21" t="s">
        <v>316</v>
      </c>
      <c r="F66" s="57" t="s">
        <v>265</v>
      </c>
      <c r="G66" s="67" t="s">
        <v>266</v>
      </c>
      <c r="H66" s="67" t="s">
        <v>266</v>
      </c>
      <c r="I66" s="23">
        <v>65000</v>
      </c>
      <c r="J66" s="23">
        <v>4110.1000000000004</v>
      </c>
      <c r="K66" s="23">
        <v>25</v>
      </c>
      <c r="L66" s="23">
        <f t="shared" si="18"/>
        <v>1865.5</v>
      </c>
      <c r="M66" s="23">
        <f>I66*7.1%</f>
        <v>4615</v>
      </c>
      <c r="N66" s="23">
        <f>I66*1.1%</f>
        <v>715.00000000000011</v>
      </c>
      <c r="O66" s="23">
        <f>I66*3.04%</f>
        <v>1976</v>
      </c>
      <c r="P66" s="23">
        <f>I66*7.09%</f>
        <v>4608.5</v>
      </c>
      <c r="Q66" s="23">
        <f>+L66+O66</f>
        <v>3841.5</v>
      </c>
      <c r="R66" s="23">
        <f>SUM(J66+K66+L66+O66)</f>
        <v>7976.6</v>
      </c>
      <c r="S66" s="23">
        <f>SUM(M66+N66+P66)</f>
        <v>9938.5</v>
      </c>
      <c r="T66" s="23">
        <f>I66-R66</f>
        <v>57023.4</v>
      </c>
      <c r="U66" s="120" t="s">
        <v>355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</row>
    <row r="67" spans="1:331" s="2" customFormat="1" ht="30" customHeight="1" x14ac:dyDescent="0.25">
      <c r="A67" s="57">
        <v>59</v>
      </c>
      <c r="B67" s="21" t="s">
        <v>386</v>
      </c>
      <c r="C67" s="57" t="s">
        <v>283</v>
      </c>
      <c r="D67" s="21" t="s">
        <v>317</v>
      </c>
      <c r="E67" s="21" t="s">
        <v>21</v>
      </c>
      <c r="F67" s="57" t="s">
        <v>265</v>
      </c>
      <c r="G67" s="67" t="s">
        <v>266</v>
      </c>
      <c r="H67" s="67" t="s">
        <v>266</v>
      </c>
      <c r="I67" s="23">
        <v>60000</v>
      </c>
      <c r="J67" s="23">
        <v>3486.68</v>
      </c>
      <c r="K67" s="23">
        <v>25</v>
      </c>
      <c r="L67" s="23">
        <v>1722</v>
      </c>
      <c r="M67" s="23">
        <f>I67*7.1%</f>
        <v>4260</v>
      </c>
      <c r="N67" s="23"/>
      <c r="O67" s="23">
        <v>1824</v>
      </c>
      <c r="P67" s="23">
        <f>I67*7.09%</f>
        <v>4254</v>
      </c>
      <c r="Q67" s="23">
        <f>+L67+O67</f>
        <v>3546</v>
      </c>
      <c r="R67" s="23">
        <f>SUM(J67+K67+L67+O67)</f>
        <v>7057.68</v>
      </c>
      <c r="S67" s="23">
        <f>SUM(M67+N67+P67)</f>
        <v>8514</v>
      </c>
      <c r="T67" s="23">
        <f>I67-R67</f>
        <v>52942.32</v>
      </c>
      <c r="U67" s="120" t="s">
        <v>355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</row>
    <row r="68" spans="1:331" s="2" customFormat="1" ht="30" customHeight="1" x14ac:dyDescent="0.25">
      <c r="A68" s="57">
        <v>60</v>
      </c>
      <c r="B68" s="21" t="s">
        <v>63</v>
      </c>
      <c r="C68" s="57" t="s">
        <v>283</v>
      </c>
      <c r="D68" s="21" t="s">
        <v>317</v>
      </c>
      <c r="E68" s="21" t="s">
        <v>51</v>
      </c>
      <c r="F68" s="57" t="s">
        <v>265</v>
      </c>
      <c r="G68" s="67" t="s">
        <v>266</v>
      </c>
      <c r="H68" s="67" t="s">
        <v>266</v>
      </c>
      <c r="I68" s="23">
        <v>25000</v>
      </c>
      <c r="J68" s="23">
        <v>0</v>
      </c>
      <c r="K68" s="23">
        <v>25</v>
      </c>
      <c r="L68" s="23">
        <f t="shared" si="18"/>
        <v>717.5</v>
      </c>
      <c r="M68" s="23">
        <f t="shared" si="54"/>
        <v>1774.9999999999998</v>
      </c>
      <c r="N68" s="23">
        <f t="shared" si="55"/>
        <v>275</v>
      </c>
      <c r="O68" s="23">
        <f t="shared" si="49"/>
        <v>760</v>
      </c>
      <c r="P68" s="23">
        <f t="shared" si="56"/>
        <v>1772.5000000000002</v>
      </c>
      <c r="Q68" s="23">
        <f t="shared" si="57"/>
        <v>1477.5</v>
      </c>
      <c r="R68" s="23">
        <f t="shared" si="62"/>
        <v>1502.5</v>
      </c>
      <c r="S68" s="23">
        <f t="shared" si="63"/>
        <v>3822.5</v>
      </c>
      <c r="T68" s="23">
        <f t="shared" si="64"/>
        <v>23497.5</v>
      </c>
      <c r="U68" s="120" t="s">
        <v>355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</row>
    <row r="69" spans="1:331" s="2" customFormat="1" ht="30" customHeight="1" x14ac:dyDescent="0.25">
      <c r="A69" s="57">
        <v>61</v>
      </c>
      <c r="B69" s="21" t="s">
        <v>431</v>
      </c>
      <c r="C69" s="57" t="s">
        <v>283</v>
      </c>
      <c r="D69" s="21" t="s">
        <v>429</v>
      </c>
      <c r="E69" s="21" t="s">
        <v>430</v>
      </c>
      <c r="F69" s="57" t="s">
        <v>265</v>
      </c>
      <c r="G69" s="67" t="s">
        <v>266</v>
      </c>
      <c r="H69" s="67" t="s">
        <v>266</v>
      </c>
      <c r="I69" s="23">
        <v>40000</v>
      </c>
      <c r="J69" s="23">
        <v>442.65</v>
      </c>
      <c r="K69" s="23">
        <v>25</v>
      </c>
      <c r="L69" s="23">
        <f t="shared" si="18"/>
        <v>1148</v>
      </c>
      <c r="M69" s="23">
        <f t="shared" si="54"/>
        <v>2839.9999999999995</v>
      </c>
      <c r="N69" s="23">
        <f t="shared" si="55"/>
        <v>440.00000000000006</v>
      </c>
      <c r="O69" s="23">
        <f t="shared" si="49"/>
        <v>1216</v>
      </c>
      <c r="P69" s="23">
        <f t="shared" si="56"/>
        <v>2836</v>
      </c>
      <c r="Q69" s="23">
        <f t="shared" si="57"/>
        <v>2364</v>
      </c>
      <c r="R69" s="23">
        <f t="shared" si="62"/>
        <v>2831.65</v>
      </c>
      <c r="S69" s="23">
        <f t="shared" si="63"/>
        <v>6116</v>
      </c>
      <c r="T69" s="23">
        <f t="shared" si="64"/>
        <v>37168.35</v>
      </c>
      <c r="U69" s="120" t="s">
        <v>355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</row>
    <row r="70" spans="1:331" s="2" customFormat="1" ht="30" customHeight="1" x14ac:dyDescent="0.25">
      <c r="A70" s="57">
        <v>62</v>
      </c>
      <c r="B70" s="21" t="s">
        <v>285</v>
      </c>
      <c r="C70" s="57" t="s">
        <v>283</v>
      </c>
      <c r="D70" s="21" t="s">
        <v>45</v>
      </c>
      <c r="E70" s="21" t="s">
        <v>21</v>
      </c>
      <c r="F70" s="57" t="s">
        <v>265</v>
      </c>
      <c r="G70" s="67" t="s">
        <v>266</v>
      </c>
      <c r="H70" s="67" t="s">
        <v>266</v>
      </c>
      <c r="I70" s="23">
        <v>110000</v>
      </c>
      <c r="J70" s="23">
        <v>14457.62</v>
      </c>
      <c r="K70" s="23">
        <v>25</v>
      </c>
      <c r="L70" s="23">
        <f t="shared" si="18"/>
        <v>3157</v>
      </c>
      <c r="M70" s="23">
        <f t="shared" si="54"/>
        <v>7809.9999999999991</v>
      </c>
      <c r="N70" s="23">
        <f t="shared" si="55"/>
        <v>1210.0000000000002</v>
      </c>
      <c r="O70" s="23">
        <f t="shared" si="49"/>
        <v>3344</v>
      </c>
      <c r="P70" s="23">
        <f t="shared" si="56"/>
        <v>7799.0000000000009</v>
      </c>
      <c r="Q70" s="23">
        <f t="shared" si="57"/>
        <v>6501</v>
      </c>
      <c r="R70" s="23">
        <f t="shared" ref="R70:R71" si="65">SUM(J70+K70+L70+O70)</f>
        <v>20983.620000000003</v>
      </c>
      <c r="S70" s="23">
        <f t="shared" ref="S70:S71" si="66">SUM(M70+N70+P70)</f>
        <v>16819</v>
      </c>
      <c r="T70" s="23">
        <f t="shared" ref="T70:T71" si="67">I70-R70</f>
        <v>89016.38</v>
      </c>
      <c r="U70" s="120" t="s">
        <v>355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</row>
    <row r="71" spans="1:331" s="2" customFormat="1" ht="30" customHeight="1" x14ac:dyDescent="0.25">
      <c r="A71" s="57">
        <v>63</v>
      </c>
      <c r="B71" s="21" t="s">
        <v>360</v>
      </c>
      <c r="C71" s="57" t="s">
        <v>283</v>
      </c>
      <c r="D71" s="21" t="s">
        <v>45</v>
      </c>
      <c r="E71" s="21" t="s">
        <v>361</v>
      </c>
      <c r="F71" s="57" t="s">
        <v>265</v>
      </c>
      <c r="G71" s="67" t="s">
        <v>266</v>
      </c>
      <c r="H71" s="67" t="s">
        <v>266</v>
      </c>
      <c r="I71" s="23">
        <v>28000</v>
      </c>
      <c r="J71" s="23">
        <v>0</v>
      </c>
      <c r="K71" s="23">
        <v>25</v>
      </c>
      <c r="L71" s="23">
        <f t="shared" si="18"/>
        <v>803.6</v>
      </c>
      <c r="M71" s="23">
        <f t="shared" si="54"/>
        <v>1987.9999999999998</v>
      </c>
      <c r="N71" s="23">
        <f t="shared" si="55"/>
        <v>308.00000000000006</v>
      </c>
      <c r="O71" s="23">
        <f t="shared" si="49"/>
        <v>851.2</v>
      </c>
      <c r="P71" s="23">
        <f t="shared" si="56"/>
        <v>1985.2</v>
      </c>
      <c r="Q71" s="23">
        <f t="shared" si="57"/>
        <v>1654.8000000000002</v>
      </c>
      <c r="R71" s="23">
        <f t="shared" si="65"/>
        <v>1679.8000000000002</v>
      </c>
      <c r="S71" s="23">
        <f t="shared" si="66"/>
        <v>4281.2</v>
      </c>
      <c r="T71" s="23">
        <f t="shared" si="67"/>
        <v>26320.2</v>
      </c>
      <c r="U71" s="120" t="s">
        <v>355</v>
      </c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</row>
    <row r="72" spans="1:331" s="2" customFormat="1" ht="30" customHeight="1" x14ac:dyDescent="0.25">
      <c r="A72" s="57">
        <v>64</v>
      </c>
      <c r="B72" s="21" t="s">
        <v>208</v>
      </c>
      <c r="C72" s="57" t="s">
        <v>283</v>
      </c>
      <c r="D72" s="21" t="s">
        <v>45</v>
      </c>
      <c r="E72" s="21" t="s">
        <v>205</v>
      </c>
      <c r="F72" s="57" t="s">
        <v>265</v>
      </c>
      <c r="G72" s="67" t="s">
        <v>266</v>
      </c>
      <c r="H72" s="67" t="s">
        <v>266</v>
      </c>
      <c r="I72" s="23">
        <v>75000</v>
      </c>
      <c r="J72" s="23">
        <v>6309.38</v>
      </c>
      <c r="K72" s="23">
        <v>25</v>
      </c>
      <c r="L72" s="23">
        <f>I72*2.87%</f>
        <v>2152.5</v>
      </c>
      <c r="M72" s="23">
        <f>I72*7.1%</f>
        <v>5324.9999999999991</v>
      </c>
      <c r="N72" s="23">
        <f>I72*1.1%</f>
        <v>825.00000000000011</v>
      </c>
      <c r="O72" s="23">
        <f>I72*3.04%</f>
        <v>2280</v>
      </c>
      <c r="P72" s="23">
        <f>I72*7.09%</f>
        <v>5317.5</v>
      </c>
      <c r="Q72" s="23">
        <f>+L72+O72</f>
        <v>4432.5</v>
      </c>
      <c r="R72" s="23">
        <f>SUM(J72+K72+L72+O72)</f>
        <v>10766.880000000001</v>
      </c>
      <c r="S72" s="23">
        <f>SUM(M72+N72+P72)</f>
        <v>11467.5</v>
      </c>
      <c r="T72" s="23">
        <f>I72-R72</f>
        <v>64233.119999999995</v>
      </c>
      <c r="U72" s="120" t="s">
        <v>355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</row>
    <row r="73" spans="1:331" s="2" customFormat="1" ht="30" customHeight="1" x14ac:dyDescent="0.25">
      <c r="A73" s="57">
        <v>65</v>
      </c>
      <c r="B73" s="21" t="s">
        <v>17</v>
      </c>
      <c r="C73" s="57" t="s">
        <v>282</v>
      </c>
      <c r="D73" s="21" t="s">
        <v>45</v>
      </c>
      <c r="E73" s="21" t="s">
        <v>18</v>
      </c>
      <c r="F73" s="57" t="s">
        <v>265</v>
      </c>
      <c r="G73" s="67" t="s">
        <v>266</v>
      </c>
      <c r="H73" s="67" t="s">
        <v>266</v>
      </c>
      <c r="I73" s="23">
        <v>3200</v>
      </c>
      <c r="J73" s="23">
        <v>0</v>
      </c>
      <c r="K73" s="23">
        <v>25</v>
      </c>
      <c r="L73" s="23">
        <f t="shared" si="18"/>
        <v>91.84</v>
      </c>
      <c r="M73" s="23">
        <f t="shared" si="54"/>
        <v>227.2</v>
      </c>
      <c r="N73" s="23">
        <f t="shared" si="55"/>
        <v>35.200000000000003</v>
      </c>
      <c r="O73" s="23">
        <f t="shared" si="49"/>
        <v>97.28</v>
      </c>
      <c r="P73" s="23">
        <f t="shared" si="56"/>
        <v>226.88000000000002</v>
      </c>
      <c r="Q73" s="23">
        <f t="shared" si="57"/>
        <v>189.12</v>
      </c>
      <c r="R73" s="23">
        <f>SUM(J73+K73+L73+O73)</f>
        <v>214.12</v>
      </c>
      <c r="S73" s="23">
        <f>SUM(M73+N73+P73)</f>
        <v>489.28</v>
      </c>
      <c r="T73" s="23">
        <f>I73-R73</f>
        <v>2985.88</v>
      </c>
      <c r="U73" s="120" t="s">
        <v>355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</row>
    <row r="74" spans="1:331" s="2" customFormat="1" ht="30" customHeight="1" x14ac:dyDescent="0.25">
      <c r="A74" s="57">
        <v>66</v>
      </c>
      <c r="B74" s="21" t="s">
        <v>314</v>
      </c>
      <c r="C74" s="57" t="s">
        <v>283</v>
      </c>
      <c r="D74" s="21" t="s">
        <v>44</v>
      </c>
      <c r="E74" s="21" t="s">
        <v>22</v>
      </c>
      <c r="F74" s="57" t="s">
        <v>265</v>
      </c>
      <c r="G74" s="67" t="s">
        <v>266</v>
      </c>
      <c r="H74" s="67" t="s">
        <v>266</v>
      </c>
      <c r="I74" s="23">
        <v>155000</v>
      </c>
      <c r="J74" s="23">
        <v>25042.74</v>
      </c>
      <c r="K74" s="23">
        <v>25</v>
      </c>
      <c r="L74" s="23">
        <f t="shared" si="18"/>
        <v>4448.5</v>
      </c>
      <c r="M74" s="23">
        <f t="shared" si="54"/>
        <v>11004.999999999998</v>
      </c>
      <c r="N74" s="23">
        <f t="shared" si="55"/>
        <v>1705.0000000000002</v>
      </c>
      <c r="O74" s="23">
        <f t="shared" si="49"/>
        <v>4712</v>
      </c>
      <c r="P74" s="23">
        <f t="shared" si="56"/>
        <v>10989.5</v>
      </c>
      <c r="Q74" s="23">
        <f t="shared" si="57"/>
        <v>9160.5</v>
      </c>
      <c r="R74" s="23">
        <f>SUM(J74+K74+L74+O74)</f>
        <v>34228.240000000005</v>
      </c>
      <c r="S74" s="23">
        <f>SUM(M74+N74+P74)</f>
        <v>23699.5</v>
      </c>
      <c r="T74" s="23">
        <f t="shared" ref="T74:T78" si="68">I74-R74</f>
        <v>120771.76</v>
      </c>
      <c r="U74" s="120" t="s">
        <v>355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</row>
    <row r="75" spans="1:331" s="2" customFormat="1" ht="30" customHeight="1" x14ac:dyDescent="0.25">
      <c r="A75" s="57">
        <v>67</v>
      </c>
      <c r="B75" s="21" t="s">
        <v>236</v>
      </c>
      <c r="C75" s="57" t="s">
        <v>283</v>
      </c>
      <c r="D75" s="21" t="s">
        <v>44</v>
      </c>
      <c r="E75" s="21" t="s">
        <v>1</v>
      </c>
      <c r="F75" s="57" t="s">
        <v>265</v>
      </c>
      <c r="G75" s="67" t="s">
        <v>266</v>
      </c>
      <c r="H75" s="67" t="s">
        <v>266</v>
      </c>
      <c r="I75" s="23">
        <v>50000</v>
      </c>
      <c r="J75" s="23">
        <v>1615.89</v>
      </c>
      <c r="K75" s="23">
        <v>25</v>
      </c>
      <c r="L75" s="23">
        <f>I75*2.87%</f>
        <v>1435</v>
      </c>
      <c r="M75" s="23">
        <f>I75*7.1%</f>
        <v>3549.9999999999995</v>
      </c>
      <c r="N75" s="23">
        <f>I75*1.1%</f>
        <v>550</v>
      </c>
      <c r="O75" s="23">
        <f>I75*3.04%</f>
        <v>1520</v>
      </c>
      <c r="P75" s="23">
        <f>I75*7.09%</f>
        <v>3545.0000000000005</v>
      </c>
      <c r="Q75" s="23">
        <f>+L75+O75</f>
        <v>2955</v>
      </c>
      <c r="R75" s="23">
        <f>SUM(J75+K75+L75+O75)</f>
        <v>4595.8900000000003</v>
      </c>
      <c r="S75" s="23">
        <f>SUM(M75+N75+P75)</f>
        <v>7645</v>
      </c>
      <c r="T75" s="23">
        <f>I75-R75</f>
        <v>45404.11</v>
      </c>
      <c r="U75" s="120" t="s">
        <v>355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</row>
    <row r="76" spans="1:331" s="2" customFormat="1" ht="30" customHeight="1" x14ac:dyDescent="0.25">
      <c r="A76" s="57">
        <v>68</v>
      </c>
      <c r="B76" s="21" t="s">
        <v>242</v>
      </c>
      <c r="C76" s="57" t="s">
        <v>283</v>
      </c>
      <c r="D76" s="21" t="s">
        <v>44</v>
      </c>
      <c r="E76" s="21" t="s">
        <v>1</v>
      </c>
      <c r="F76" s="57" t="s">
        <v>265</v>
      </c>
      <c r="G76" s="67" t="s">
        <v>266</v>
      </c>
      <c r="H76" s="67" t="s">
        <v>266</v>
      </c>
      <c r="I76" s="23">
        <v>61000</v>
      </c>
      <c r="J76" s="23">
        <v>3674.86</v>
      </c>
      <c r="K76" s="23">
        <v>25</v>
      </c>
      <c r="L76" s="23">
        <f>I76*2.87%</f>
        <v>1750.7</v>
      </c>
      <c r="M76" s="23">
        <f>I76*7.1%</f>
        <v>4331</v>
      </c>
      <c r="N76" s="23">
        <f>I76*1.1%</f>
        <v>671.00000000000011</v>
      </c>
      <c r="O76" s="23">
        <f>I76*3.04%</f>
        <v>1854.4</v>
      </c>
      <c r="P76" s="23">
        <f>I76*7.09%</f>
        <v>4324.9000000000005</v>
      </c>
      <c r="Q76" s="23">
        <f>+L76+O76</f>
        <v>3605.1000000000004</v>
      </c>
      <c r="R76" s="23">
        <f>SUM(J76+K76+L76+O76)</f>
        <v>7304.9600000000009</v>
      </c>
      <c r="S76" s="23">
        <f>SUM(M76+N76+P76)</f>
        <v>9326.9000000000015</v>
      </c>
      <c r="T76" s="23">
        <f>I76-R76</f>
        <v>53695.040000000001</v>
      </c>
      <c r="U76" s="120" t="s">
        <v>355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</row>
    <row r="77" spans="1:331" s="2" customFormat="1" ht="30" customHeight="1" x14ac:dyDescent="0.25">
      <c r="A77" s="57">
        <v>69</v>
      </c>
      <c r="B77" s="21" t="s">
        <v>339</v>
      </c>
      <c r="C77" s="57" t="s">
        <v>282</v>
      </c>
      <c r="D77" s="21" t="s">
        <v>44</v>
      </c>
      <c r="E77" s="21" t="s">
        <v>74</v>
      </c>
      <c r="F77" s="57" t="s">
        <v>265</v>
      </c>
      <c r="G77" s="67" t="s">
        <v>266</v>
      </c>
      <c r="H77" s="67" t="s">
        <v>266</v>
      </c>
      <c r="I77" s="23">
        <v>61000</v>
      </c>
      <c r="J77" s="23">
        <v>3674.86</v>
      </c>
      <c r="K77" s="23">
        <v>25</v>
      </c>
      <c r="L77" s="23">
        <f t="shared" si="18"/>
        <v>1750.7</v>
      </c>
      <c r="M77" s="23">
        <f t="shared" si="54"/>
        <v>4331</v>
      </c>
      <c r="N77" s="23">
        <f t="shared" si="55"/>
        <v>671.00000000000011</v>
      </c>
      <c r="O77" s="23">
        <f t="shared" si="49"/>
        <v>1854.4</v>
      </c>
      <c r="P77" s="23">
        <f t="shared" si="56"/>
        <v>4324.9000000000005</v>
      </c>
      <c r="Q77" s="23">
        <f t="shared" si="57"/>
        <v>3605.1000000000004</v>
      </c>
      <c r="R77" s="23">
        <f t="shared" ref="R77:R78" si="69">SUM(J77+K77+L77+O77)</f>
        <v>7304.9600000000009</v>
      </c>
      <c r="S77" s="23">
        <f t="shared" ref="S77:S78" si="70">SUM(M77+N77+P77)</f>
        <v>9326.9000000000015</v>
      </c>
      <c r="T77" s="23">
        <f t="shared" si="68"/>
        <v>53695.040000000001</v>
      </c>
      <c r="U77" s="120" t="s">
        <v>355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</row>
    <row r="78" spans="1:331" s="2" customFormat="1" ht="30" customHeight="1" x14ac:dyDescent="0.25">
      <c r="A78" s="57">
        <v>70</v>
      </c>
      <c r="B78" s="21" t="s">
        <v>357</v>
      </c>
      <c r="C78" s="57" t="s">
        <v>283</v>
      </c>
      <c r="D78" s="21" t="s">
        <v>44</v>
      </c>
      <c r="E78" s="21" t="s">
        <v>74</v>
      </c>
      <c r="F78" s="57" t="s">
        <v>265</v>
      </c>
      <c r="G78" s="67" t="s">
        <v>266</v>
      </c>
      <c r="H78" s="67" t="s">
        <v>266</v>
      </c>
      <c r="I78" s="23">
        <v>46000</v>
      </c>
      <c r="J78" s="23">
        <v>1289.46</v>
      </c>
      <c r="K78" s="23">
        <v>25</v>
      </c>
      <c r="L78" s="23">
        <f t="shared" si="18"/>
        <v>1320.2</v>
      </c>
      <c r="M78" s="23">
        <f t="shared" si="54"/>
        <v>3265.9999999999995</v>
      </c>
      <c r="N78" s="23">
        <f t="shared" si="55"/>
        <v>506.00000000000006</v>
      </c>
      <c r="O78" s="23">
        <f t="shared" si="49"/>
        <v>1398.4</v>
      </c>
      <c r="P78" s="23">
        <f t="shared" si="56"/>
        <v>3261.4</v>
      </c>
      <c r="Q78" s="23">
        <f t="shared" si="57"/>
        <v>2718.6000000000004</v>
      </c>
      <c r="R78" s="23">
        <f t="shared" si="69"/>
        <v>4033.06</v>
      </c>
      <c r="S78" s="23">
        <f t="shared" si="70"/>
        <v>7033.4</v>
      </c>
      <c r="T78" s="23">
        <f t="shared" si="68"/>
        <v>41966.94</v>
      </c>
      <c r="U78" s="120" t="s">
        <v>355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</row>
    <row r="79" spans="1:331" s="2" customFormat="1" ht="30" customHeight="1" x14ac:dyDescent="0.25">
      <c r="A79" s="57">
        <v>71</v>
      </c>
      <c r="B79" s="21" t="s">
        <v>376</v>
      </c>
      <c r="C79" s="57" t="s">
        <v>282</v>
      </c>
      <c r="D79" s="21" t="s">
        <v>44</v>
      </c>
      <c r="E79" s="21" t="s">
        <v>67</v>
      </c>
      <c r="F79" s="57" t="s">
        <v>265</v>
      </c>
      <c r="G79" s="67" t="s">
        <v>266</v>
      </c>
      <c r="H79" s="67" t="s">
        <v>266</v>
      </c>
      <c r="I79" s="23">
        <v>46000</v>
      </c>
      <c r="J79" s="23">
        <v>1051.3499999999999</v>
      </c>
      <c r="K79" s="23">
        <v>25</v>
      </c>
      <c r="L79" s="23">
        <f>I79*2.87%</f>
        <v>1320.2</v>
      </c>
      <c r="M79" s="23">
        <f t="shared" si="54"/>
        <v>3265.9999999999995</v>
      </c>
      <c r="N79" s="23"/>
      <c r="O79" s="23">
        <f>I79*3.04%</f>
        <v>1398.4</v>
      </c>
      <c r="P79" s="23">
        <f>I79*7.09%</f>
        <v>3261.4</v>
      </c>
      <c r="Q79" s="23">
        <f>+L79+O79</f>
        <v>2718.6000000000004</v>
      </c>
      <c r="R79" s="23">
        <f>SUM(J79+K79+L79+O79)</f>
        <v>3794.9500000000003</v>
      </c>
      <c r="S79" s="23">
        <f>SUM(M79+N79+P79)</f>
        <v>6527.4</v>
      </c>
      <c r="T79" s="23">
        <f>I79-R79</f>
        <v>42205.05</v>
      </c>
      <c r="U79" s="120" t="s">
        <v>355</v>
      </c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</row>
    <row r="80" spans="1:331" s="2" customFormat="1" ht="30" customHeight="1" x14ac:dyDescent="0.25">
      <c r="A80" s="57">
        <v>72</v>
      </c>
      <c r="B80" s="21" t="s">
        <v>356</v>
      </c>
      <c r="C80" s="57" t="s">
        <v>283</v>
      </c>
      <c r="D80" s="21" t="s">
        <v>44</v>
      </c>
      <c r="E80" s="21" t="s">
        <v>67</v>
      </c>
      <c r="F80" s="57" t="s">
        <v>265</v>
      </c>
      <c r="G80" s="67" t="s">
        <v>266</v>
      </c>
      <c r="H80" s="67" t="s">
        <v>266</v>
      </c>
      <c r="I80" s="23">
        <v>45000</v>
      </c>
      <c r="J80" s="23">
        <v>1148.33</v>
      </c>
      <c r="K80" s="23">
        <v>25</v>
      </c>
      <c r="L80" s="23">
        <f>I80*2.87%</f>
        <v>1291.5</v>
      </c>
      <c r="M80" s="23">
        <f>I80*7.1%</f>
        <v>3194.9999999999995</v>
      </c>
      <c r="N80" s="23">
        <f>I80*1.1%</f>
        <v>495.00000000000006</v>
      </c>
      <c r="O80" s="23">
        <f>I80*3.04%</f>
        <v>1368</v>
      </c>
      <c r="P80" s="23">
        <f>I80*7.09%</f>
        <v>3190.5</v>
      </c>
      <c r="Q80" s="23">
        <f>+L80+O80</f>
        <v>2659.5</v>
      </c>
      <c r="R80" s="23">
        <f>SUM(J80+K80+L80+O80)</f>
        <v>3832.83</v>
      </c>
      <c r="S80" s="23">
        <f>SUM(M80+N80+P80)</f>
        <v>6880.5</v>
      </c>
      <c r="T80" s="23">
        <f>I80-R80</f>
        <v>41167.17</v>
      </c>
      <c r="U80" s="120" t="s">
        <v>355</v>
      </c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</row>
    <row r="81" spans="1:331" ht="30" customHeight="1" x14ac:dyDescent="0.25">
      <c r="A81" s="57">
        <v>73</v>
      </c>
      <c r="B81" s="1" t="s">
        <v>432</v>
      </c>
      <c r="C81" s="62" t="s">
        <v>283</v>
      </c>
      <c r="D81" s="21" t="s">
        <v>44</v>
      </c>
      <c r="E81" s="21" t="s">
        <v>67</v>
      </c>
      <c r="F81" s="57" t="s">
        <v>265</v>
      </c>
      <c r="G81" s="67" t="s">
        <v>266</v>
      </c>
      <c r="H81" s="67" t="s">
        <v>266</v>
      </c>
      <c r="I81" s="48">
        <v>46000</v>
      </c>
      <c r="J81" s="45">
        <v>1289.46</v>
      </c>
      <c r="K81" s="23">
        <v>25</v>
      </c>
      <c r="L81" s="45">
        <f>I81*2.87%</f>
        <v>1320.2</v>
      </c>
      <c r="M81" s="45">
        <f>I81*7.1%</f>
        <v>3265.9999999999995</v>
      </c>
      <c r="N81" s="25">
        <f>I81*1.1%</f>
        <v>506.00000000000006</v>
      </c>
      <c r="O81" s="45">
        <f>I81*3.04%</f>
        <v>1398.4</v>
      </c>
      <c r="P81" s="47">
        <f>I81*7.09%</f>
        <v>3261.4</v>
      </c>
      <c r="Q81" s="47">
        <f>+L81+O81</f>
        <v>2718.6000000000004</v>
      </c>
      <c r="R81" s="47">
        <f>SUM(J81+K81+L81+O81)</f>
        <v>4033.06</v>
      </c>
      <c r="S81" s="47">
        <f>SUM(M81+N81+P81)</f>
        <v>7033.4</v>
      </c>
      <c r="T81" s="47">
        <f>I81-R81</f>
        <v>41966.94</v>
      </c>
      <c r="U81" s="120" t="s">
        <v>355</v>
      </c>
    </row>
    <row r="82" spans="1:331" s="2" customFormat="1" ht="30" customHeight="1" x14ac:dyDescent="0.25">
      <c r="A82" s="57">
        <v>74</v>
      </c>
      <c r="B82" s="21" t="s">
        <v>89</v>
      </c>
      <c r="C82" s="57" t="s">
        <v>282</v>
      </c>
      <c r="D82" s="21" t="s">
        <v>44</v>
      </c>
      <c r="E82" s="21" t="s">
        <v>21</v>
      </c>
      <c r="F82" s="57" t="s">
        <v>265</v>
      </c>
      <c r="G82" s="67" t="s">
        <v>266</v>
      </c>
      <c r="H82" s="67" t="s">
        <v>266</v>
      </c>
      <c r="I82" s="23">
        <v>60000</v>
      </c>
      <c r="J82" s="23">
        <v>3486.68</v>
      </c>
      <c r="K82" s="23">
        <v>25</v>
      </c>
      <c r="L82" s="23">
        <f t="shared" si="18"/>
        <v>1722</v>
      </c>
      <c r="M82" s="23">
        <f t="shared" ref="M82:M92" si="71">I82*7.1%</f>
        <v>4260</v>
      </c>
      <c r="N82" s="23">
        <f t="shared" ref="N82:N92" si="72">I82*1.1%</f>
        <v>660.00000000000011</v>
      </c>
      <c r="O82" s="23">
        <f t="shared" ref="O82:O92" si="73">I82*3.04%</f>
        <v>1824</v>
      </c>
      <c r="P82" s="23">
        <f t="shared" ref="P82:P92" si="74">I82*7.09%</f>
        <v>4254</v>
      </c>
      <c r="Q82" s="23">
        <f t="shared" ref="Q82:Q92" si="75">+L82+O82</f>
        <v>3546</v>
      </c>
      <c r="R82" s="23">
        <f t="shared" ref="R82:R91" si="76">SUM(J82+K82+L82+O82)</f>
        <v>7057.68</v>
      </c>
      <c r="S82" s="23">
        <f t="shared" ref="S82:S92" si="77">SUM(M82+N82+P82)</f>
        <v>9174</v>
      </c>
      <c r="T82" s="23">
        <f t="shared" ref="T82:T92" si="78">I82-R82</f>
        <v>52942.32</v>
      </c>
      <c r="U82" s="120" t="s">
        <v>355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</row>
    <row r="83" spans="1:331" s="2" customFormat="1" ht="30" customHeight="1" x14ac:dyDescent="0.25">
      <c r="A83" s="57">
        <v>75</v>
      </c>
      <c r="B83" s="21" t="s">
        <v>90</v>
      </c>
      <c r="C83" s="57" t="s">
        <v>282</v>
      </c>
      <c r="D83" s="21" t="s">
        <v>44</v>
      </c>
      <c r="E83" s="21" t="s">
        <v>21</v>
      </c>
      <c r="F83" s="57" t="s">
        <v>265</v>
      </c>
      <c r="G83" s="67" t="s">
        <v>266</v>
      </c>
      <c r="H83" s="67" t="s">
        <v>266</v>
      </c>
      <c r="I83" s="23">
        <v>60000</v>
      </c>
      <c r="J83" s="23">
        <v>3486.68</v>
      </c>
      <c r="K83" s="23">
        <v>25</v>
      </c>
      <c r="L83" s="23">
        <f t="shared" si="18"/>
        <v>1722</v>
      </c>
      <c r="M83" s="23">
        <f t="shared" si="71"/>
        <v>4260</v>
      </c>
      <c r="N83" s="23">
        <f t="shared" si="72"/>
        <v>660.00000000000011</v>
      </c>
      <c r="O83" s="23">
        <f t="shared" si="73"/>
        <v>1824</v>
      </c>
      <c r="P83" s="23">
        <f t="shared" si="74"/>
        <v>4254</v>
      </c>
      <c r="Q83" s="23">
        <f t="shared" si="75"/>
        <v>3546</v>
      </c>
      <c r="R83" s="23">
        <f t="shared" si="76"/>
        <v>7057.68</v>
      </c>
      <c r="S83" s="23">
        <f t="shared" si="77"/>
        <v>9174</v>
      </c>
      <c r="T83" s="23">
        <f t="shared" si="78"/>
        <v>52942.32</v>
      </c>
      <c r="U83" s="120" t="s">
        <v>355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</row>
    <row r="84" spans="1:331" s="2" customFormat="1" ht="30" customHeight="1" x14ac:dyDescent="0.25">
      <c r="A84" s="57">
        <v>76</v>
      </c>
      <c r="B84" s="21" t="s">
        <v>91</v>
      </c>
      <c r="C84" s="57" t="s">
        <v>283</v>
      </c>
      <c r="D84" s="21" t="s">
        <v>44</v>
      </c>
      <c r="E84" s="21" t="s">
        <v>21</v>
      </c>
      <c r="F84" s="57" t="s">
        <v>265</v>
      </c>
      <c r="G84" s="67" t="s">
        <v>266</v>
      </c>
      <c r="H84" s="67" t="s">
        <v>266</v>
      </c>
      <c r="I84" s="23">
        <v>60000</v>
      </c>
      <c r="J84" s="23">
        <v>3486.68</v>
      </c>
      <c r="K84" s="23">
        <v>25</v>
      </c>
      <c r="L84" s="23">
        <f t="shared" si="18"/>
        <v>1722</v>
      </c>
      <c r="M84" s="23">
        <f t="shared" si="71"/>
        <v>4260</v>
      </c>
      <c r="N84" s="23">
        <f t="shared" si="72"/>
        <v>660.00000000000011</v>
      </c>
      <c r="O84" s="23">
        <f t="shared" si="73"/>
        <v>1824</v>
      </c>
      <c r="P84" s="23">
        <f t="shared" si="74"/>
        <v>4254</v>
      </c>
      <c r="Q84" s="23">
        <f t="shared" si="75"/>
        <v>3546</v>
      </c>
      <c r="R84" s="23">
        <f t="shared" si="76"/>
        <v>7057.68</v>
      </c>
      <c r="S84" s="23">
        <f t="shared" si="77"/>
        <v>9174</v>
      </c>
      <c r="T84" s="23">
        <f t="shared" si="78"/>
        <v>52942.32</v>
      </c>
      <c r="U84" s="120" t="s">
        <v>355</v>
      </c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</row>
    <row r="85" spans="1:331" s="2" customFormat="1" ht="30" customHeight="1" x14ac:dyDescent="0.25">
      <c r="A85" s="57">
        <v>77</v>
      </c>
      <c r="B85" s="21" t="s">
        <v>92</v>
      </c>
      <c r="C85" s="57" t="s">
        <v>282</v>
      </c>
      <c r="D85" s="21" t="s">
        <v>44</v>
      </c>
      <c r="E85" s="21" t="s">
        <v>21</v>
      </c>
      <c r="F85" s="57" t="s">
        <v>265</v>
      </c>
      <c r="G85" s="67" t="s">
        <v>266</v>
      </c>
      <c r="H85" s="67" t="s">
        <v>266</v>
      </c>
      <c r="I85" s="23">
        <v>60000</v>
      </c>
      <c r="J85" s="23">
        <v>3486.68</v>
      </c>
      <c r="K85" s="23">
        <v>25</v>
      </c>
      <c r="L85" s="23">
        <f t="shared" si="18"/>
        <v>1722</v>
      </c>
      <c r="M85" s="23">
        <f t="shared" si="71"/>
        <v>4260</v>
      </c>
      <c r="N85" s="23">
        <f t="shared" si="72"/>
        <v>660.00000000000011</v>
      </c>
      <c r="O85" s="23">
        <f t="shared" si="73"/>
        <v>1824</v>
      </c>
      <c r="P85" s="23">
        <f t="shared" si="74"/>
        <v>4254</v>
      </c>
      <c r="Q85" s="23">
        <f t="shared" si="75"/>
        <v>3546</v>
      </c>
      <c r="R85" s="23">
        <f t="shared" si="76"/>
        <v>7057.68</v>
      </c>
      <c r="S85" s="23">
        <f t="shared" si="77"/>
        <v>9174</v>
      </c>
      <c r="T85" s="23">
        <f t="shared" si="78"/>
        <v>52942.32</v>
      </c>
      <c r="U85" s="120" t="s">
        <v>355</v>
      </c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</row>
    <row r="86" spans="1:331" s="2" customFormat="1" ht="30" customHeight="1" x14ac:dyDescent="0.25">
      <c r="A86" s="57">
        <v>78</v>
      </c>
      <c r="B86" s="21" t="s">
        <v>93</v>
      </c>
      <c r="C86" s="57" t="s">
        <v>283</v>
      </c>
      <c r="D86" s="21" t="s">
        <v>44</v>
      </c>
      <c r="E86" s="21" t="s">
        <v>21</v>
      </c>
      <c r="F86" s="57" t="s">
        <v>265</v>
      </c>
      <c r="G86" s="67" t="s">
        <v>266</v>
      </c>
      <c r="H86" s="67" t="s">
        <v>266</v>
      </c>
      <c r="I86" s="23">
        <v>60000</v>
      </c>
      <c r="J86" s="23">
        <v>3169.2</v>
      </c>
      <c r="K86" s="23">
        <v>25</v>
      </c>
      <c r="L86" s="23">
        <f t="shared" si="18"/>
        <v>1722</v>
      </c>
      <c r="M86" s="23">
        <f t="shared" si="71"/>
        <v>4260</v>
      </c>
      <c r="N86" s="23">
        <f t="shared" si="72"/>
        <v>660.00000000000011</v>
      </c>
      <c r="O86" s="23">
        <f t="shared" si="73"/>
        <v>1824</v>
      </c>
      <c r="P86" s="23">
        <f t="shared" si="74"/>
        <v>4254</v>
      </c>
      <c r="Q86" s="23">
        <f t="shared" si="75"/>
        <v>3546</v>
      </c>
      <c r="R86" s="23">
        <f t="shared" si="76"/>
        <v>6740.2</v>
      </c>
      <c r="S86" s="23">
        <f t="shared" si="77"/>
        <v>9174</v>
      </c>
      <c r="T86" s="23">
        <f t="shared" si="78"/>
        <v>53259.8</v>
      </c>
      <c r="U86" s="120" t="s">
        <v>355</v>
      </c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</row>
    <row r="87" spans="1:331" s="2" customFormat="1" ht="30" customHeight="1" x14ac:dyDescent="0.25">
      <c r="A87" s="57">
        <v>79</v>
      </c>
      <c r="B87" s="21" t="s">
        <v>95</v>
      </c>
      <c r="C87" s="57" t="s">
        <v>282</v>
      </c>
      <c r="D87" s="21" t="s">
        <v>44</v>
      </c>
      <c r="E87" s="21" t="s">
        <v>21</v>
      </c>
      <c r="F87" s="57" t="s">
        <v>265</v>
      </c>
      <c r="G87" s="67" t="s">
        <v>266</v>
      </c>
      <c r="H87" s="67" t="s">
        <v>266</v>
      </c>
      <c r="I87" s="23">
        <v>60000</v>
      </c>
      <c r="J87" s="23">
        <v>3486.68</v>
      </c>
      <c r="K87" s="23">
        <v>25</v>
      </c>
      <c r="L87" s="23">
        <f t="shared" si="18"/>
        <v>1722</v>
      </c>
      <c r="M87" s="23">
        <f t="shared" si="71"/>
        <v>4260</v>
      </c>
      <c r="N87" s="23">
        <f t="shared" si="72"/>
        <v>660.00000000000011</v>
      </c>
      <c r="O87" s="23">
        <f t="shared" si="73"/>
        <v>1824</v>
      </c>
      <c r="P87" s="23">
        <f t="shared" si="74"/>
        <v>4254</v>
      </c>
      <c r="Q87" s="23">
        <f t="shared" si="75"/>
        <v>3546</v>
      </c>
      <c r="R87" s="23">
        <f t="shared" si="76"/>
        <v>7057.68</v>
      </c>
      <c r="S87" s="23">
        <f t="shared" si="77"/>
        <v>9174</v>
      </c>
      <c r="T87" s="23">
        <f t="shared" si="78"/>
        <v>52942.32</v>
      </c>
      <c r="U87" s="120" t="s">
        <v>355</v>
      </c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</row>
    <row r="88" spans="1:331" s="2" customFormat="1" ht="30" customHeight="1" x14ac:dyDescent="0.25">
      <c r="A88" s="57">
        <v>80</v>
      </c>
      <c r="B88" s="21" t="s">
        <v>155</v>
      </c>
      <c r="C88" s="57" t="s">
        <v>283</v>
      </c>
      <c r="D88" s="21" t="s">
        <v>44</v>
      </c>
      <c r="E88" s="21" t="s">
        <v>21</v>
      </c>
      <c r="F88" s="57" t="s">
        <v>265</v>
      </c>
      <c r="G88" s="67" t="s">
        <v>266</v>
      </c>
      <c r="H88" s="67" t="s">
        <v>266</v>
      </c>
      <c r="I88" s="23">
        <v>60000</v>
      </c>
      <c r="J88" s="23">
        <v>3486.68</v>
      </c>
      <c r="K88" s="23">
        <v>25</v>
      </c>
      <c r="L88" s="23">
        <f t="shared" si="18"/>
        <v>1722</v>
      </c>
      <c r="M88" s="23">
        <f t="shared" si="71"/>
        <v>4260</v>
      </c>
      <c r="N88" s="23">
        <f t="shared" si="72"/>
        <v>660.00000000000011</v>
      </c>
      <c r="O88" s="23">
        <f t="shared" si="73"/>
        <v>1824</v>
      </c>
      <c r="P88" s="23">
        <f t="shared" si="74"/>
        <v>4254</v>
      </c>
      <c r="Q88" s="23">
        <f t="shared" si="75"/>
        <v>3546</v>
      </c>
      <c r="R88" s="23">
        <f t="shared" si="76"/>
        <v>7057.68</v>
      </c>
      <c r="S88" s="23">
        <f t="shared" si="77"/>
        <v>9174</v>
      </c>
      <c r="T88" s="23">
        <f t="shared" si="78"/>
        <v>52942.32</v>
      </c>
      <c r="U88" s="120" t="s">
        <v>355</v>
      </c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24"/>
      <c r="LA88" s="24"/>
      <c r="LB88" s="24"/>
      <c r="LC88" s="24"/>
      <c r="LD88" s="24"/>
      <c r="LE88" s="24"/>
      <c r="LF88" s="24"/>
      <c r="LG88" s="24"/>
      <c r="LH88" s="24"/>
      <c r="LI88" s="24"/>
      <c r="LJ88" s="24"/>
      <c r="LK88" s="24"/>
      <c r="LL88" s="24"/>
      <c r="LM88" s="24"/>
      <c r="LN88" s="24"/>
      <c r="LO88" s="24"/>
      <c r="LP88" s="24"/>
      <c r="LQ88" s="24"/>
      <c r="LR88" s="24"/>
      <c r="LS88" s="24"/>
    </row>
    <row r="89" spans="1:331" s="2" customFormat="1" ht="30" customHeight="1" x14ac:dyDescent="0.25">
      <c r="A89" s="57">
        <v>81</v>
      </c>
      <c r="B89" s="21" t="s">
        <v>166</v>
      </c>
      <c r="C89" s="57" t="s">
        <v>282</v>
      </c>
      <c r="D89" s="21" t="s">
        <v>44</v>
      </c>
      <c r="E89" s="21" t="s">
        <v>21</v>
      </c>
      <c r="F89" s="57" t="s">
        <v>265</v>
      </c>
      <c r="G89" s="67" t="s">
        <v>266</v>
      </c>
      <c r="H89" s="67" t="s">
        <v>266</v>
      </c>
      <c r="I89" s="23">
        <v>60000</v>
      </c>
      <c r="J89" s="23">
        <v>3486.68</v>
      </c>
      <c r="K89" s="23">
        <v>25</v>
      </c>
      <c r="L89" s="23">
        <f t="shared" si="18"/>
        <v>1722</v>
      </c>
      <c r="M89" s="23">
        <f t="shared" si="71"/>
        <v>4260</v>
      </c>
      <c r="N89" s="23">
        <f t="shared" si="72"/>
        <v>660.00000000000011</v>
      </c>
      <c r="O89" s="23">
        <f t="shared" si="73"/>
        <v>1824</v>
      </c>
      <c r="P89" s="23">
        <f t="shared" si="74"/>
        <v>4254</v>
      </c>
      <c r="Q89" s="23">
        <f t="shared" si="75"/>
        <v>3546</v>
      </c>
      <c r="R89" s="23">
        <f t="shared" si="76"/>
        <v>7057.68</v>
      </c>
      <c r="S89" s="23">
        <f t="shared" si="77"/>
        <v>9174</v>
      </c>
      <c r="T89" s="23">
        <f t="shared" si="78"/>
        <v>52942.32</v>
      </c>
      <c r="U89" s="120" t="s">
        <v>355</v>
      </c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  <c r="KJ89" s="24"/>
      <c r="KK89" s="24"/>
      <c r="KL89" s="24"/>
      <c r="KM89" s="24"/>
      <c r="KN89" s="24"/>
      <c r="KO89" s="24"/>
      <c r="KP89" s="24"/>
      <c r="KQ89" s="24"/>
      <c r="KR89" s="24"/>
      <c r="KS89" s="24"/>
      <c r="KT89" s="24"/>
      <c r="KU89" s="24"/>
      <c r="KV89" s="24"/>
      <c r="KW89" s="24"/>
      <c r="KX89" s="24"/>
      <c r="KY89" s="24"/>
      <c r="KZ89" s="24"/>
      <c r="LA89" s="24"/>
      <c r="LB89" s="24"/>
      <c r="LC89" s="24"/>
      <c r="LD89" s="24"/>
      <c r="LE89" s="24"/>
      <c r="LF89" s="24"/>
      <c r="LG89" s="24"/>
      <c r="LH89" s="24"/>
      <c r="LI89" s="24"/>
      <c r="LJ89" s="24"/>
      <c r="LK89" s="24"/>
      <c r="LL89" s="24"/>
      <c r="LM89" s="24"/>
      <c r="LN89" s="24"/>
      <c r="LO89" s="24"/>
      <c r="LP89" s="24"/>
      <c r="LQ89" s="24"/>
      <c r="LR89" s="24"/>
      <c r="LS89" s="24"/>
    </row>
    <row r="90" spans="1:331" s="2" customFormat="1" ht="30" customHeight="1" x14ac:dyDescent="0.25">
      <c r="A90" s="57">
        <v>82</v>
      </c>
      <c r="B90" s="21" t="s">
        <v>94</v>
      </c>
      <c r="C90" s="57" t="s">
        <v>283</v>
      </c>
      <c r="D90" s="21" t="s">
        <v>44</v>
      </c>
      <c r="E90" s="21" t="s">
        <v>67</v>
      </c>
      <c r="F90" s="57" t="s">
        <v>265</v>
      </c>
      <c r="G90" s="67" t="s">
        <v>266</v>
      </c>
      <c r="H90" s="67" t="s">
        <v>266</v>
      </c>
      <c r="I90" s="23">
        <v>46000</v>
      </c>
      <c r="J90" s="23">
        <v>1289.46</v>
      </c>
      <c r="K90" s="23">
        <v>25</v>
      </c>
      <c r="L90" s="23">
        <f t="shared" si="18"/>
        <v>1320.2</v>
      </c>
      <c r="M90" s="23">
        <f t="shared" si="71"/>
        <v>3265.9999999999995</v>
      </c>
      <c r="N90" s="23">
        <f t="shared" si="72"/>
        <v>506.00000000000006</v>
      </c>
      <c r="O90" s="23">
        <f t="shared" si="73"/>
        <v>1398.4</v>
      </c>
      <c r="P90" s="23">
        <f t="shared" si="74"/>
        <v>3261.4</v>
      </c>
      <c r="Q90" s="23">
        <f t="shared" si="75"/>
        <v>2718.6000000000004</v>
      </c>
      <c r="R90" s="23">
        <f t="shared" si="76"/>
        <v>4033.06</v>
      </c>
      <c r="S90" s="23">
        <f t="shared" si="77"/>
        <v>7033.4</v>
      </c>
      <c r="T90" s="23">
        <f t="shared" si="78"/>
        <v>41966.94</v>
      </c>
      <c r="U90" s="120" t="s">
        <v>355</v>
      </c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4"/>
      <c r="KF90" s="24"/>
      <c r="KG90" s="24"/>
      <c r="KH90" s="24"/>
      <c r="KI90" s="24"/>
      <c r="KJ90" s="24"/>
      <c r="KK90" s="24"/>
      <c r="KL90" s="24"/>
      <c r="KM90" s="24"/>
      <c r="KN90" s="24"/>
      <c r="KO90" s="24"/>
      <c r="KP90" s="24"/>
      <c r="KQ90" s="24"/>
      <c r="KR90" s="24"/>
      <c r="KS90" s="24"/>
      <c r="KT90" s="24"/>
      <c r="KU90" s="24"/>
      <c r="KV90" s="24"/>
      <c r="KW90" s="24"/>
      <c r="KX90" s="24"/>
      <c r="KY90" s="24"/>
      <c r="KZ90" s="24"/>
      <c r="LA90" s="24"/>
      <c r="LB90" s="24"/>
      <c r="LC90" s="24"/>
      <c r="LD90" s="24"/>
      <c r="LE90" s="24"/>
      <c r="LF90" s="24"/>
      <c r="LG90" s="24"/>
      <c r="LH90" s="24"/>
      <c r="LI90" s="24"/>
      <c r="LJ90" s="24"/>
      <c r="LK90" s="24"/>
      <c r="LL90" s="24"/>
      <c r="LM90" s="24"/>
      <c r="LN90" s="24"/>
      <c r="LO90" s="24"/>
      <c r="LP90" s="24"/>
      <c r="LQ90" s="24"/>
      <c r="LR90" s="24"/>
      <c r="LS90" s="24"/>
    </row>
    <row r="91" spans="1:331" s="2" customFormat="1" ht="30" customHeight="1" x14ac:dyDescent="0.25">
      <c r="A91" s="57">
        <v>83</v>
      </c>
      <c r="B91" s="21" t="s">
        <v>96</v>
      </c>
      <c r="C91" s="57" t="s">
        <v>283</v>
      </c>
      <c r="D91" s="21" t="s">
        <v>44</v>
      </c>
      <c r="E91" s="21" t="s">
        <v>46</v>
      </c>
      <c r="F91" s="57" t="s">
        <v>265</v>
      </c>
      <c r="G91" s="67" t="s">
        <v>266</v>
      </c>
      <c r="H91" s="67" t="s">
        <v>266</v>
      </c>
      <c r="I91" s="23">
        <v>41000</v>
      </c>
      <c r="J91" s="23">
        <v>583.79</v>
      </c>
      <c r="K91" s="23">
        <v>25</v>
      </c>
      <c r="L91" s="23">
        <f t="shared" si="18"/>
        <v>1176.7</v>
      </c>
      <c r="M91" s="23">
        <f t="shared" si="71"/>
        <v>2910.9999999999995</v>
      </c>
      <c r="N91" s="23">
        <f t="shared" si="72"/>
        <v>451.00000000000006</v>
      </c>
      <c r="O91" s="23">
        <f t="shared" si="73"/>
        <v>1246.4000000000001</v>
      </c>
      <c r="P91" s="23">
        <f t="shared" si="74"/>
        <v>2906.9</v>
      </c>
      <c r="Q91" s="23">
        <f t="shared" si="75"/>
        <v>2423.1000000000004</v>
      </c>
      <c r="R91" s="23">
        <f t="shared" si="76"/>
        <v>3031.8900000000003</v>
      </c>
      <c r="S91" s="23">
        <f t="shared" si="77"/>
        <v>6268.9</v>
      </c>
      <c r="T91" s="23">
        <f t="shared" si="78"/>
        <v>37968.11</v>
      </c>
      <c r="U91" s="120" t="s">
        <v>355</v>
      </c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  <c r="JI91" s="24"/>
      <c r="JJ91" s="24"/>
      <c r="JK91" s="24"/>
      <c r="JL91" s="24"/>
      <c r="JM91" s="24"/>
      <c r="JN91" s="24"/>
      <c r="JO91" s="24"/>
      <c r="JP91" s="24"/>
      <c r="JQ91" s="24"/>
      <c r="JR91" s="24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4"/>
      <c r="KD91" s="24"/>
      <c r="KE91" s="24"/>
      <c r="KF91" s="24"/>
      <c r="KG91" s="24"/>
      <c r="KH91" s="24"/>
      <c r="KI91" s="24"/>
      <c r="KJ91" s="24"/>
      <c r="KK91" s="24"/>
      <c r="KL91" s="24"/>
      <c r="KM91" s="24"/>
      <c r="KN91" s="24"/>
      <c r="KO91" s="24"/>
      <c r="KP91" s="24"/>
      <c r="KQ91" s="24"/>
      <c r="KR91" s="24"/>
      <c r="KS91" s="24"/>
      <c r="KT91" s="24"/>
      <c r="KU91" s="24"/>
      <c r="KV91" s="24"/>
      <c r="KW91" s="24"/>
      <c r="KX91" s="24"/>
      <c r="KY91" s="24"/>
      <c r="KZ91" s="24"/>
      <c r="LA91" s="24"/>
      <c r="LB91" s="24"/>
      <c r="LC91" s="24"/>
      <c r="LD91" s="24"/>
      <c r="LE91" s="24"/>
      <c r="LF91" s="24"/>
      <c r="LG91" s="24"/>
      <c r="LH91" s="24"/>
      <c r="LI91" s="24"/>
      <c r="LJ91" s="24"/>
      <c r="LK91" s="24"/>
      <c r="LL91" s="24"/>
      <c r="LM91" s="24"/>
      <c r="LN91" s="24"/>
      <c r="LO91" s="24"/>
      <c r="LP91" s="24"/>
      <c r="LQ91" s="24"/>
      <c r="LR91" s="24"/>
      <c r="LS91" s="24"/>
    </row>
    <row r="92" spans="1:331" s="15" customFormat="1" ht="30" customHeight="1" x14ac:dyDescent="0.25">
      <c r="A92" s="57">
        <v>84</v>
      </c>
      <c r="B92" s="21" t="s">
        <v>280</v>
      </c>
      <c r="C92" s="57" t="s">
        <v>282</v>
      </c>
      <c r="D92" s="21" t="s">
        <v>271</v>
      </c>
      <c r="E92" s="21" t="s">
        <v>272</v>
      </c>
      <c r="F92" s="57" t="s">
        <v>265</v>
      </c>
      <c r="G92" s="67" t="s">
        <v>266</v>
      </c>
      <c r="H92" s="67" t="s">
        <v>266</v>
      </c>
      <c r="I92" s="23">
        <v>44000</v>
      </c>
      <c r="J92" s="23">
        <v>1007.19</v>
      </c>
      <c r="K92" s="23">
        <v>25</v>
      </c>
      <c r="L92" s="23">
        <f t="shared" si="18"/>
        <v>1262.8</v>
      </c>
      <c r="M92" s="23">
        <f t="shared" si="71"/>
        <v>3123.9999999999995</v>
      </c>
      <c r="N92" s="23">
        <f t="shared" si="72"/>
        <v>484.00000000000006</v>
      </c>
      <c r="O92" s="23">
        <f t="shared" si="73"/>
        <v>1337.6</v>
      </c>
      <c r="P92" s="23">
        <f t="shared" si="74"/>
        <v>3119.6000000000004</v>
      </c>
      <c r="Q92" s="23">
        <f t="shared" si="75"/>
        <v>2600.3999999999996</v>
      </c>
      <c r="R92" s="23">
        <f t="shared" ref="R92" si="79">SUM(J92+K92+L92+O92)</f>
        <v>3632.5899999999997</v>
      </c>
      <c r="S92" s="23">
        <f t="shared" si="77"/>
        <v>6727.6</v>
      </c>
      <c r="T92" s="23">
        <f t="shared" si="78"/>
        <v>40367.410000000003</v>
      </c>
      <c r="U92" s="120" t="s">
        <v>355</v>
      </c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24"/>
      <c r="KK92" s="24"/>
      <c r="KL92" s="24"/>
      <c r="KM92" s="24"/>
      <c r="KN92" s="24"/>
      <c r="KO92" s="24"/>
      <c r="KP92" s="24"/>
      <c r="KQ92" s="24"/>
      <c r="KR92" s="24"/>
      <c r="KS92" s="24"/>
      <c r="KT92" s="24"/>
      <c r="KU92" s="24"/>
      <c r="KV92" s="24"/>
      <c r="KW92" s="24"/>
      <c r="KX92" s="24"/>
      <c r="KY92" s="24"/>
      <c r="KZ92" s="24"/>
      <c r="LA92" s="24"/>
      <c r="LB92" s="24"/>
      <c r="LC92" s="24"/>
      <c r="LD92" s="24"/>
      <c r="LE92" s="24"/>
      <c r="LF92" s="24"/>
      <c r="LG92" s="24"/>
      <c r="LH92" s="24"/>
      <c r="LI92" s="24"/>
      <c r="LJ92" s="24"/>
      <c r="LK92" s="24"/>
      <c r="LL92" s="24"/>
      <c r="LM92" s="24"/>
      <c r="LN92" s="24"/>
      <c r="LO92" s="24"/>
      <c r="LP92" s="24"/>
      <c r="LQ92" s="24"/>
      <c r="LR92" s="24"/>
      <c r="LS92" s="24"/>
    </row>
    <row r="93" spans="1:331" s="11" customFormat="1" ht="30" customHeight="1" x14ac:dyDescent="0.25">
      <c r="A93" s="57">
        <v>85</v>
      </c>
      <c r="B93" s="21" t="s">
        <v>358</v>
      </c>
      <c r="C93" s="57" t="s">
        <v>283</v>
      </c>
      <c r="D93" s="21" t="s">
        <v>359</v>
      </c>
      <c r="E93" s="21" t="s">
        <v>1</v>
      </c>
      <c r="F93" s="57" t="s">
        <v>265</v>
      </c>
      <c r="G93" s="67" t="s">
        <v>266</v>
      </c>
      <c r="H93" s="67" t="s">
        <v>266</v>
      </c>
      <c r="I93" s="23">
        <v>80000</v>
      </c>
      <c r="J93" s="23">
        <v>7400.87</v>
      </c>
      <c r="K93" s="23">
        <v>25</v>
      </c>
      <c r="L93" s="23">
        <f>I93*2.87%</f>
        <v>2296</v>
      </c>
      <c r="M93" s="23">
        <f>I93*7.1%</f>
        <v>5679.9999999999991</v>
      </c>
      <c r="N93" s="23">
        <f>I93*1.1%</f>
        <v>880.00000000000011</v>
      </c>
      <c r="O93" s="23">
        <f>I93*3.04%</f>
        <v>2432</v>
      </c>
      <c r="P93" s="23">
        <f>I93*7.09%</f>
        <v>5672</v>
      </c>
      <c r="Q93" s="23">
        <f>+L93+O93</f>
        <v>4728</v>
      </c>
      <c r="R93" s="23">
        <f>SUM(J93+K93+L93+O93)</f>
        <v>12153.869999999999</v>
      </c>
      <c r="S93" s="23">
        <f>SUM(M93+N93+P93)</f>
        <v>12232</v>
      </c>
      <c r="T93" s="23">
        <f>I93-R93</f>
        <v>67846.13</v>
      </c>
      <c r="U93" s="120" t="s">
        <v>355</v>
      </c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</row>
    <row r="94" spans="1:331" s="2" customFormat="1" ht="30" customHeight="1" x14ac:dyDescent="0.25">
      <c r="A94" s="57">
        <v>86</v>
      </c>
      <c r="B94" s="21" t="s">
        <v>66</v>
      </c>
      <c r="C94" s="57" t="s">
        <v>282</v>
      </c>
      <c r="D94" s="21" t="s">
        <v>65</v>
      </c>
      <c r="E94" s="21" t="s">
        <v>21</v>
      </c>
      <c r="F94" s="57" t="s">
        <v>265</v>
      </c>
      <c r="G94" s="67" t="s">
        <v>266</v>
      </c>
      <c r="H94" s="67" t="s">
        <v>266</v>
      </c>
      <c r="I94" s="23">
        <v>60000</v>
      </c>
      <c r="J94" s="23">
        <v>3486.68</v>
      </c>
      <c r="K94" s="23">
        <v>25</v>
      </c>
      <c r="L94" s="23">
        <f t="shared" si="18"/>
        <v>1722</v>
      </c>
      <c r="M94" s="23">
        <f t="shared" ref="M94:M133" si="80">I94*7.1%</f>
        <v>4260</v>
      </c>
      <c r="N94" s="23">
        <f t="shared" ref="N94:N133" si="81">I94*1.1%</f>
        <v>660.00000000000011</v>
      </c>
      <c r="O94" s="23">
        <f t="shared" ref="O94:O133" si="82">I94*3.04%</f>
        <v>1824</v>
      </c>
      <c r="P94" s="23">
        <f t="shared" ref="P94:P133" si="83">I94*7.09%</f>
        <v>4254</v>
      </c>
      <c r="Q94" s="23">
        <f t="shared" ref="Q94:Q133" si="84">+L94+O94</f>
        <v>3546</v>
      </c>
      <c r="R94" s="23">
        <f t="shared" ref="R94:R125" si="85">SUM(J94+K94+L94+O94)</f>
        <v>7057.68</v>
      </c>
      <c r="S94" s="23">
        <f t="shared" ref="S94:S125" si="86">SUM(M94+N94+P94)</f>
        <v>9174</v>
      </c>
      <c r="T94" s="23">
        <f t="shared" ref="T94:T125" si="87">I94-R94</f>
        <v>52942.32</v>
      </c>
      <c r="U94" s="120" t="s">
        <v>355</v>
      </c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  <c r="LD94" s="24"/>
      <c r="LE94" s="24"/>
      <c r="LF94" s="24"/>
      <c r="LG94" s="24"/>
      <c r="LH94" s="24"/>
      <c r="LI94" s="24"/>
      <c r="LJ94" s="24"/>
      <c r="LK94" s="24"/>
      <c r="LL94" s="24"/>
      <c r="LM94" s="24"/>
      <c r="LN94" s="24"/>
      <c r="LO94" s="24"/>
      <c r="LP94" s="24"/>
      <c r="LQ94" s="24"/>
      <c r="LR94" s="24"/>
      <c r="LS94" s="24"/>
    </row>
    <row r="95" spans="1:331" s="2" customFormat="1" ht="30" customHeight="1" x14ac:dyDescent="0.25">
      <c r="A95" s="57">
        <v>87</v>
      </c>
      <c r="B95" s="21" t="s">
        <v>159</v>
      </c>
      <c r="C95" s="57" t="s">
        <v>283</v>
      </c>
      <c r="D95" s="21" t="s">
        <v>65</v>
      </c>
      <c r="E95" s="21" t="s">
        <v>67</v>
      </c>
      <c r="F95" s="57" t="s">
        <v>265</v>
      </c>
      <c r="G95" s="67" t="s">
        <v>266</v>
      </c>
      <c r="H95" s="67" t="s">
        <v>266</v>
      </c>
      <c r="I95" s="23">
        <v>46000</v>
      </c>
      <c r="J95" s="23">
        <v>1289.46</v>
      </c>
      <c r="K95" s="23">
        <v>25</v>
      </c>
      <c r="L95" s="23">
        <f t="shared" si="18"/>
        <v>1320.2</v>
      </c>
      <c r="M95" s="23">
        <f t="shared" si="80"/>
        <v>3265.9999999999995</v>
      </c>
      <c r="N95" s="23">
        <f t="shared" si="81"/>
        <v>506.00000000000006</v>
      </c>
      <c r="O95" s="23">
        <f t="shared" si="82"/>
        <v>1398.4</v>
      </c>
      <c r="P95" s="23">
        <f t="shared" si="83"/>
        <v>3261.4</v>
      </c>
      <c r="Q95" s="23">
        <f t="shared" si="84"/>
        <v>2718.6000000000004</v>
      </c>
      <c r="R95" s="23">
        <f t="shared" si="85"/>
        <v>4033.06</v>
      </c>
      <c r="S95" s="23">
        <f t="shared" si="86"/>
        <v>7033.4</v>
      </c>
      <c r="T95" s="23">
        <f t="shared" si="87"/>
        <v>41966.94</v>
      </c>
      <c r="U95" s="120" t="s">
        <v>355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  <c r="JI95" s="24"/>
      <c r="JJ95" s="24"/>
      <c r="JK95" s="24"/>
      <c r="JL95" s="24"/>
      <c r="JM95" s="24"/>
      <c r="JN95" s="24"/>
      <c r="JO95" s="24"/>
      <c r="JP95" s="24"/>
      <c r="JQ95" s="24"/>
      <c r="JR95" s="24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24"/>
      <c r="KG95" s="24"/>
      <c r="KH95" s="24"/>
      <c r="KI95" s="24"/>
      <c r="KJ95" s="24"/>
      <c r="KK95" s="24"/>
      <c r="KL95" s="24"/>
      <c r="KM95" s="24"/>
      <c r="KN95" s="24"/>
      <c r="KO95" s="24"/>
      <c r="KP95" s="24"/>
      <c r="KQ95" s="24"/>
      <c r="KR95" s="24"/>
      <c r="KS95" s="24"/>
      <c r="KT95" s="24"/>
      <c r="KU95" s="24"/>
      <c r="KV95" s="24"/>
      <c r="KW95" s="24"/>
      <c r="KX95" s="24"/>
      <c r="KY95" s="24"/>
      <c r="KZ95" s="24"/>
      <c r="LA95" s="24"/>
      <c r="LB95" s="24"/>
      <c r="LC95" s="24"/>
      <c r="LD95" s="24"/>
      <c r="LE95" s="24"/>
      <c r="LF95" s="24"/>
      <c r="LG95" s="24"/>
      <c r="LH95" s="24"/>
      <c r="LI95" s="24"/>
      <c r="LJ95" s="24"/>
      <c r="LK95" s="24"/>
      <c r="LL95" s="24"/>
      <c r="LM95" s="24"/>
      <c r="LN95" s="24"/>
      <c r="LO95" s="24"/>
      <c r="LP95" s="24"/>
      <c r="LQ95" s="24"/>
      <c r="LR95" s="24"/>
      <c r="LS95" s="24"/>
    </row>
    <row r="96" spans="1:331" s="2" customFormat="1" ht="30" customHeight="1" x14ac:dyDescent="0.25">
      <c r="A96" s="57">
        <v>88</v>
      </c>
      <c r="B96" s="21" t="s">
        <v>68</v>
      </c>
      <c r="C96" s="57" t="s">
        <v>283</v>
      </c>
      <c r="D96" s="21" t="s">
        <v>65</v>
      </c>
      <c r="E96" s="21" t="s">
        <v>67</v>
      </c>
      <c r="F96" s="57" t="s">
        <v>265</v>
      </c>
      <c r="G96" s="67" t="s">
        <v>266</v>
      </c>
      <c r="H96" s="67" t="s">
        <v>266</v>
      </c>
      <c r="I96" s="23">
        <v>46000</v>
      </c>
      <c r="J96" s="23">
        <v>1289.46</v>
      </c>
      <c r="K96" s="23">
        <v>25</v>
      </c>
      <c r="L96" s="23">
        <f t="shared" si="18"/>
        <v>1320.2</v>
      </c>
      <c r="M96" s="23">
        <f t="shared" si="80"/>
        <v>3265.9999999999995</v>
      </c>
      <c r="N96" s="23">
        <f t="shared" si="81"/>
        <v>506.00000000000006</v>
      </c>
      <c r="O96" s="23">
        <f t="shared" si="82"/>
        <v>1398.4</v>
      </c>
      <c r="P96" s="23">
        <f t="shared" si="83"/>
        <v>3261.4</v>
      </c>
      <c r="Q96" s="23">
        <f t="shared" si="84"/>
        <v>2718.6000000000004</v>
      </c>
      <c r="R96" s="23">
        <f t="shared" si="85"/>
        <v>4033.06</v>
      </c>
      <c r="S96" s="23">
        <f t="shared" si="86"/>
        <v>7033.4</v>
      </c>
      <c r="T96" s="23">
        <f t="shared" si="87"/>
        <v>41966.94</v>
      </c>
      <c r="U96" s="120" t="s">
        <v>355</v>
      </c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  <c r="IW96" s="24"/>
      <c r="IX96" s="24"/>
      <c r="IY96" s="24"/>
      <c r="IZ96" s="24"/>
      <c r="JA96" s="24"/>
      <c r="JB96" s="24"/>
      <c r="JC96" s="24"/>
      <c r="JD96" s="24"/>
      <c r="JE96" s="24"/>
      <c r="JF96" s="24"/>
      <c r="JG96" s="24"/>
      <c r="JH96" s="24"/>
      <c r="JI96" s="24"/>
      <c r="JJ96" s="24"/>
      <c r="JK96" s="24"/>
      <c r="JL96" s="24"/>
      <c r="JM96" s="24"/>
      <c r="JN96" s="24"/>
      <c r="JO96" s="24"/>
      <c r="JP96" s="24"/>
      <c r="JQ96" s="24"/>
      <c r="JR96" s="24"/>
      <c r="JS96" s="24"/>
      <c r="JT96" s="24"/>
      <c r="JU96" s="24"/>
      <c r="JV96" s="24"/>
      <c r="JW96" s="24"/>
      <c r="JX96" s="24"/>
      <c r="JY96" s="24"/>
      <c r="JZ96" s="24"/>
      <c r="KA96" s="24"/>
      <c r="KB96" s="24"/>
      <c r="KC96" s="24"/>
      <c r="KD96" s="24"/>
      <c r="KE96" s="24"/>
      <c r="KF96" s="24"/>
      <c r="KG96" s="24"/>
      <c r="KH96" s="24"/>
      <c r="KI96" s="24"/>
      <c r="KJ96" s="24"/>
      <c r="KK96" s="24"/>
      <c r="KL96" s="24"/>
      <c r="KM96" s="24"/>
      <c r="KN96" s="24"/>
      <c r="KO96" s="24"/>
      <c r="KP96" s="24"/>
      <c r="KQ96" s="24"/>
      <c r="KR96" s="24"/>
      <c r="KS96" s="24"/>
      <c r="KT96" s="24"/>
      <c r="KU96" s="24"/>
      <c r="KV96" s="24"/>
      <c r="KW96" s="24"/>
      <c r="KX96" s="24"/>
      <c r="KY96" s="24"/>
      <c r="KZ96" s="24"/>
      <c r="LA96" s="24"/>
      <c r="LB96" s="24"/>
      <c r="LC96" s="24"/>
      <c r="LD96" s="24"/>
      <c r="LE96" s="24"/>
      <c r="LF96" s="24"/>
      <c r="LG96" s="24"/>
      <c r="LH96" s="24"/>
      <c r="LI96" s="24"/>
      <c r="LJ96" s="24"/>
      <c r="LK96" s="24"/>
      <c r="LL96" s="24"/>
      <c r="LM96" s="24"/>
      <c r="LN96" s="24"/>
      <c r="LO96" s="24"/>
      <c r="LP96" s="24"/>
      <c r="LQ96" s="24"/>
      <c r="LR96" s="24"/>
      <c r="LS96" s="24"/>
    </row>
    <row r="97" spans="1:331" s="2" customFormat="1" ht="30" customHeight="1" x14ac:dyDescent="0.25">
      <c r="A97" s="57">
        <v>89</v>
      </c>
      <c r="B97" s="21" t="s">
        <v>69</v>
      </c>
      <c r="C97" s="57" t="s">
        <v>283</v>
      </c>
      <c r="D97" s="21" t="s">
        <v>65</v>
      </c>
      <c r="E97" s="21" t="s">
        <v>67</v>
      </c>
      <c r="F97" s="57" t="s">
        <v>265</v>
      </c>
      <c r="G97" s="67" t="s">
        <v>266</v>
      </c>
      <c r="H97" s="67" t="s">
        <v>266</v>
      </c>
      <c r="I97" s="23">
        <v>46000</v>
      </c>
      <c r="J97" s="23">
        <v>1289.46</v>
      </c>
      <c r="K97" s="23">
        <v>25</v>
      </c>
      <c r="L97" s="23">
        <f t="shared" si="18"/>
        <v>1320.2</v>
      </c>
      <c r="M97" s="23">
        <f t="shared" si="80"/>
        <v>3265.9999999999995</v>
      </c>
      <c r="N97" s="23">
        <f t="shared" si="81"/>
        <v>506.00000000000006</v>
      </c>
      <c r="O97" s="23">
        <f t="shared" si="82"/>
        <v>1398.4</v>
      </c>
      <c r="P97" s="23">
        <f t="shared" si="83"/>
        <v>3261.4</v>
      </c>
      <c r="Q97" s="23">
        <f t="shared" si="84"/>
        <v>2718.6000000000004</v>
      </c>
      <c r="R97" s="23">
        <f t="shared" si="85"/>
        <v>4033.06</v>
      </c>
      <c r="S97" s="23">
        <f t="shared" si="86"/>
        <v>7033.4</v>
      </c>
      <c r="T97" s="23">
        <f t="shared" si="87"/>
        <v>41966.94</v>
      </c>
      <c r="U97" s="120" t="s">
        <v>355</v>
      </c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  <c r="IW97" s="24"/>
      <c r="IX97" s="24"/>
      <c r="IY97" s="24"/>
      <c r="IZ97" s="24"/>
      <c r="JA97" s="24"/>
      <c r="JB97" s="24"/>
      <c r="JC97" s="24"/>
      <c r="JD97" s="24"/>
      <c r="JE97" s="24"/>
      <c r="JF97" s="24"/>
      <c r="JG97" s="24"/>
      <c r="JH97" s="24"/>
      <c r="JI97" s="24"/>
      <c r="JJ97" s="24"/>
      <c r="JK97" s="24"/>
      <c r="JL97" s="24"/>
      <c r="JM97" s="24"/>
      <c r="JN97" s="24"/>
      <c r="JO97" s="24"/>
      <c r="JP97" s="24"/>
      <c r="JQ97" s="24"/>
      <c r="JR97" s="24"/>
      <c r="JS97" s="24"/>
      <c r="JT97" s="24"/>
      <c r="JU97" s="24"/>
      <c r="JV97" s="24"/>
      <c r="JW97" s="24"/>
      <c r="JX97" s="24"/>
      <c r="JY97" s="24"/>
      <c r="JZ97" s="24"/>
      <c r="KA97" s="24"/>
      <c r="KB97" s="24"/>
      <c r="KC97" s="24"/>
      <c r="KD97" s="24"/>
      <c r="KE97" s="24"/>
      <c r="KF97" s="24"/>
      <c r="KG97" s="24"/>
      <c r="KH97" s="24"/>
      <c r="KI97" s="24"/>
      <c r="KJ97" s="24"/>
      <c r="KK97" s="24"/>
      <c r="KL97" s="24"/>
      <c r="KM97" s="24"/>
      <c r="KN97" s="24"/>
      <c r="KO97" s="24"/>
      <c r="KP97" s="24"/>
      <c r="KQ97" s="24"/>
      <c r="KR97" s="24"/>
      <c r="KS97" s="24"/>
      <c r="KT97" s="24"/>
      <c r="KU97" s="24"/>
      <c r="KV97" s="24"/>
      <c r="KW97" s="24"/>
      <c r="KX97" s="24"/>
      <c r="KY97" s="24"/>
      <c r="KZ97" s="24"/>
      <c r="LA97" s="24"/>
      <c r="LB97" s="24"/>
      <c r="LC97" s="24"/>
      <c r="LD97" s="24"/>
      <c r="LE97" s="24"/>
      <c r="LF97" s="24"/>
      <c r="LG97" s="24"/>
      <c r="LH97" s="24"/>
      <c r="LI97" s="24"/>
      <c r="LJ97" s="24"/>
      <c r="LK97" s="24"/>
      <c r="LL97" s="24"/>
      <c r="LM97" s="24"/>
      <c r="LN97" s="24"/>
      <c r="LO97" s="24"/>
      <c r="LP97" s="24"/>
      <c r="LQ97" s="24"/>
      <c r="LR97" s="24"/>
      <c r="LS97" s="24"/>
    </row>
    <row r="98" spans="1:331" s="2" customFormat="1" ht="30" customHeight="1" x14ac:dyDescent="0.25">
      <c r="A98" s="57">
        <v>90</v>
      </c>
      <c r="B98" s="21" t="s">
        <v>163</v>
      </c>
      <c r="C98" s="57" t="s">
        <v>283</v>
      </c>
      <c r="D98" s="21" t="s">
        <v>65</v>
      </c>
      <c r="E98" s="21" t="s">
        <v>67</v>
      </c>
      <c r="F98" s="57" t="s">
        <v>265</v>
      </c>
      <c r="G98" s="67" t="s">
        <v>266</v>
      </c>
      <c r="H98" s="67" t="s">
        <v>266</v>
      </c>
      <c r="I98" s="23">
        <v>46000</v>
      </c>
      <c r="J98" s="23">
        <v>1289.46</v>
      </c>
      <c r="K98" s="23">
        <v>25</v>
      </c>
      <c r="L98" s="23">
        <f t="shared" si="18"/>
        <v>1320.2</v>
      </c>
      <c r="M98" s="23">
        <f t="shared" si="80"/>
        <v>3265.9999999999995</v>
      </c>
      <c r="N98" s="23">
        <f t="shared" si="81"/>
        <v>506.00000000000006</v>
      </c>
      <c r="O98" s="23">
        <f t="shared" si="82"/>
        <v>1398.4</v>
      </c>
      <c r="P98" s="23">
        <f t="shared" si="83"/>
        <v>3261.4</v>
      </c>
      <c r="Q98" s="23">
        <f t="shared" si="84"/>
        <v>2718.6000000000004</v>
      </c>
      <c r="R98" s="23">
        <f t="shared" si="85"/>
        <v>4033.06</v>
      </c>
      <c r="S98" s="23">
        <f t="shared" si="86"/>
        <v>7033.4</v>
      </c>
      <c r="T98" s="23">
        <f t="shared" si="87"/>
        <v>41966.94</v>
      </c>
      <c r="U98" s="120" t="s">
        <v>355</v>
      </c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  <c r="JC98" s="24"/>
      <c r="JD98" s="24"/>
      <c r="JE98" s="24"/>
      <c r="JF98" s="24"/>
      <c r="JG98" s="24"/>
      <c r="JH98" s="24"/>
      <c r="JI98" s="24"/>
      <c r="JJ98" s="24"/>
      <c r="JK98" s="24"/>
      <c r="JL98" s="24"/>
      <c r="JM98" s="24"/>
      <c r="JN98" s="24"/>
      <c r="JO98" s="24"/>
      <c r="JP98" s="24"/>
      <c r="JQ98" s="24"/>
      <c r="JR98" s="24"/>
      <c r="JS98" s="24"/>
      <c r="JT98" s="24"/>
      <c r="JU98" s="24"/>
      <c r="JV98" s="24"/>
      <c r="JW98" s="24"/>
      <c r="JX98" s="24"/>
      <c r="JY98" s="24"/>
      <c r="JZ98" s="24"/>
      <c r="KA98" s="24"/>
      <c r="KB98" s="24"/>
      <c r="KC98" s="24"/>
      <c r="KD98" s="24"/>
      <c r="KE98" s="24"/>
      <c r="KF98" s="24"/>
      <c r="KG98" s="24"/>
      <c r="KH98" s="24"/>
      <c r="KI98" s="24"/>
      <c r="KJ98" s="24"/>
      <c r="KK98" s="24"/>
      <c r="KL98" s="24"/>
      <c r="KM98" s="24"/>
      <c r="KN98" s="24"/>
      <c r="KO98" s="24"/>
      <c r="KP98" s="24"/>
      <c r="KQ98" s="24"/>
      <c r="KR98" s="24"/>
      <c r="KS98" s="24"/>
      <c r="KT98" s="24"/>
      <c r="KU98" s="24"/>
      <c r="KV98" s="24"/>
      <c r="KW98" s="24"/>
      <c r="KX98" s="24"/>
      <c r="KY98" s="24"/>
      <c r="KZ98" s="24"/>
      <c r="LA98" s="24"/>
      <c r="LB98" s="24"/>
      <c r="LC98" s="24"/>
      <c r="LD98" s="24"/>
      <c r="LE98" s="24"/>
      <c r="LF98" s="24"/>
      <c r="LG98" s="24"/>
      <c r="LH98" s="24"/>
      <c r="LI98" s="24"/>
      <c r="LJ98" s="24"/>
      <c r="LK98" s="24"/>
      <c r="LL98" s="24"/>
      <c r="LM98" s="24"/>
      <c r="LN98" s="24"/>
      <c r="LO98" s="24"/>
      <c r="LP98" s="24"/>
      <c r="LQ98" s="24"/>
      <c r="LR98" s="24"/>
      <c r="LS98" s="24"/>
    </row>
    <row r="99" spans="1:331" s="2" customFormat="1" ht="30" customHeight="1" x14ac:dyDescent="0.25">
      <c r="A99" s="57">
        <v>91</v>
      </c>
      <c r="B99" s="21" t="s">
        <v>164</v>
      </c>
      <c r="C99" s="57" t="s">
        <v>283</v>
      </c>
      <c r="D99" s="21" t="s">
        <v>65</v>
      </c>
      <c r="E99" s="21" t="s">
        <v>67</v>
      </c>
      <c r="F99" s="57" t="s">
        <v>265</v>
      </c>
      <c r="G99" s="67" t="s">
        <v>266</v>
      </c>
      <c r="H99" s="67" t="s">
        <v>266</v>
      </c>
      <c r="I99" s="23">
        <v>46000</v>
      </c>
      <c r="J99" s="23">
        <v>1289.46</v>
      </c>
      <c r="K99" s="23">
        <v>25</v>
      </c>
      <c r="L99" s="23">
        <f t="shared" si="18"/>
        <v>1320.2</v>
      </c>
      <c r="M99" s="23">
        <f t="shared" si="80"/>
        <v>3265.9999999999995</v>
      </c>
      <c r="N99" s="23">
        <f t="shared" si="81"/>
        <v>506.00000000000006</v>
      </c>
      <c r="O99" s="23">
        <f t="shared" si="82"/>
        <v>1398.4</v>
      </c>
      <c r="P99" s="23">
        <f t="shared" si="83"/>
        <v>3261.4</v>
      </c>
      <c r="Q99" s="23">
        <f t="shared" si="84"/>
        <v>2718.6000000000004</v>
      </c>
      <c r="R99" s="23">
        <f t="shared" si="85"/>
        <v>4033.06</v>
      </c>
      <c r="S99" s="23">
        <f t="shared" si="86"/>
        <v>7033.4</v>
      </c>
      <c r="T99" s="23">
        <f t="shared" si="87"/>
        <v>41966.94</v>
      </c>
      <c r="U99" s="120" t="s">
        <v>355</v>
      </c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  <c r="IW99" s="24"/>
      <c r="IX99" s="24"/>
      <c r="IY99" s="24"/>
      <c r="IZ99" s="24"/>
      <c r="JA99" s="24"/>
      <c r="JB99" s="24"/>
      <c r="JC99" s="24"/>
      <c r="JD99" s="24"/>
      <c r="JE99" s="24"/>
      <c r="JF99" s="24"/>
      <c r="JG99" s="24"/>
      <c r="JH99" s="24"/>
      <c r="JI99" s="24"/>
      <c r="JJ99" s="24"/>
      <c r="JK99" s="24"/>
      <c r="JL99" s="24"/>
      <c r="JM99" s="24"/>
      <c r="JN99" s="24"/>
      <c r="JO99" s="24"/>
      <c r="JP99" s="24"/>
      <c r="JQ99" s="24"/>
      <c r="JR99" s="24"/>
      <c r="JS99" s="24"/>
      <c r="JT99" s="24"/>
      <c r="JU99" s="24"/>
      <c r="JV99" s="24"/>
      <c r="JW99" s="24"/>
      <c r="JX99" s="24"/>
      <c r="JY99" s="24"/>
      <c r="JZ99" s="24"/>
      <c r="KA99" s="24"/>
      <c r="KB99" s="24"/>
      <c r="KC99" s="24"/>
      <c r="KD99" s="24"/>
      <c r="KE99" s="24"/>
      <c r="KF99" s="24"/>
      <c r="KG99" s="24"/>
      <c r="KH99" s="24"/>
      <c r="KI99" s="24"/>
      <c r="KJ99" s="24"/>
      <c r="KK99" s="24"/>
      <c r="KL99" s="24"/>
      <c r="KM99" s="24"/>
      <c r="KN99" s="24"/>
      <c r="KO99" s="24"/>
      <c r="KP99" s="24"/>
      <c r="KQ99" s="24"/>
      <c r="KR99" s="24"/>
      <c r="KS99" s="24"/>
      <c r="KT99" s="24"/>
      <c r="KU99" s="24"/>
      <c r="KV99" s="24"/>
      <c r="KW99" s="24"/>
      <c r="KX99" s="24"/>
      <c r="KY99" s="24"/>
      <c r="KZ99" s="24"/>
      <c r="LA99" s="24"/>
      <c r="LB99" s="24"/>
      <c r="LC99" s="24"/>
      <c r="LD99" s="24"/>
      <c r="LE99" s="24"/>
      <c r="LF99" s="24"/>
      <c r="LG99" s="24"/>
      <c r="LH99" s="24"/>
      <c r="LI99" s="24"/>
      <c r="LJ99" s="24"/>
      <c r="LK99" s="24"/>
      <c r="LL99" s="24"/>
      <c r="LM99" s="24"/>
      <c r="LN99" s="24"/>
      <c r="LO99" s="24"/>
      <c r="LP99" s="24"/>
      <c r="LQ99" s="24"/>
      <c r="LR99" s="24"/>
      <c r="LS99" s="24"/>
    </row>
    <row r="100" spans="1:331" s="2" customFormat="1" ht="30" customHeight="1" x14ac:dyDescent="0.25">
      <c r="A100" s="57">
        <v>92</v>
      </c>
      <c r="B100" s="21" t="s">
        <v>369</v>
      </c>
      <c r="C100" s="57" t="s">
        <v>283</v>
      </c>
      <c r="D100" s="21" t="s">
        <v>65</v>
      </c>
      <c r="E100" s="21" t="s">
        <v>67</v>
      </c>
      <c r="F100" s="57" t="s">
        <v>265</v>
      </c>
      <c r="G100" s="67" t="s">
        <v>266</v>
      </c>
      <c r="H100" s="67" t="s">
        <v>266</v>
      </c>
      <c r="I100" s="23">
        <v>46000</v>
      </c>
      <c r="J100" s="23">
        <v>1289.46</v>
      </c>
      <c r="K100" s="23">
        <v>25</v>
      </c>
      <c r="L100" s="23">
        <f t="shared" si="18"/>
        <v>1320.2</v>
      </c>
      <c r="M100" s="23">
        <f t="shared" si="80"/>
        <v>3265.9999999999995</v>
      </c>
      <c r="N100" s="23">
        <f t="shared" si="81"/>
        <v>506.00000000000006</v>
      </c>
      <c r="O100" s="23">
        <f t="shared" si="82"/>
        <v>1398.4</v>
      </c>
      <c r="P100" s="23">
        <f t="shared" si="83"/>
        <v>3261.4</v>
      </c>
      <c r="Q100" s="23">
        <f t="shared" si="84"/>
        <v>2718.6000000000004</v>
      </c>
      <c r="R100" s="23">
        <f t="shared" si="85"/>
        <v>4033.06</v>
      </c>
      <c r="S100" s="23">
        <f t="shared" si="86"/>
        <v>7033.4</v>
      </c>
      <c r="T100" s="23">
        <f t="shared" si="87"/>
        <v>41966.94</v>
      </c>
      <c r="U100" s="120" t="s">
        <v>355</v>
      </c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  <c r="IW100" s="24"/>
      <c r="IX100" s="24"/>
      <c r="IY100" s="24"/>
      <c r="IZ100" s="24"/>
      <c r="JA100" s="24"/>
      <c r="JB100" s="24"/>
      <c r="JC100" s="24"/>
      <c r="JD100" s="24"/>
      <c r="JE100" s="24"/>
      <c r="JF100" s="24"/>
      <c r="JG100" s="24"/>
      <c r="JH100" s="24"/>
      <c r="JI100" s="24"/>
      <c r="JJ100" s="24"/>
      <c r="JK100" s="24"/>
      <c r="JL100" s="24"/>
      <c r="JM100" s="24"/>
      <c r="JN100" s="24"/>
      <c r="JO100" s="24"/>
      <c r="JP100" s="24"/>
      <c r="JQ100" s="24"/>
      <c r="JR100" s="24"/>
      <c r="JS100" s="24"/>
      <c r="JT100" s="24"/>
      <c r="JU100" s="24"/>
      <c r="JV100" s="24"/>
      <c r="JW100" s="24"/>
      <c r="JX100" s="24"/>
      <c r="JY100" s="24"/>
      <c r="JZ100" s="24"/>
      <c r="KA100" s="24"/>
      <c r="KB100" s="24"/>
      <c r="KC100" s="24"/>
      <c r="KD100" s="24"/>
      <c r="KE100" s="24"/>
      <c r="KF100" s="24"/>
      <c r="KG100" s="24"/>
      <c r="KH100" s="24"/>
      <c r="KI100" s="24"/>
      <c r="KJ100" s="24"/>
      <c r="KK100" s="24"/>
      <c r="KL100" s="24"/>
      <c r="KM100" s="24"/>
      <c r="KN100" s="24"/>
      <c r="KO100" s="24"/>
      <c r="KP100" s="24"/>
      <c r="KQ100" s="24"/>
      <c r="KR100" s="24"/>
      <c r="KS100" s="24"/>
      <c r="KT100" s="24"/>
      <c r="KU100" s="24"/>
      <c r="KV100" s="24"/>
      <c r="KW100" s="24"/>
      <c r="KX100" s="24"/>
      <c r="KY100" s="24"/>
      <c r="KZ100" s="24"/>
      <c r="LA100" s="24"/>
      <c r="LB100" s="24"/>
      <c r="LC100" s="24"/>
      <c r="LD100" s="24"/>
      <c r="LE100" s="24"/>
      <c r="LF100" s="24"/>
      <c r="LG100" s="24"/>
      <c r="LH100" s="24"/>
      <c r="LI100" s="24"/>
      <c r="LJ100" s="24"/>
      <c r="LK100" s="24"/>
      <c r="LL100" s="24"/>
      <c r="LM100" s="24"/>
      <c r="LN100" s="24"/>
      <c r="LO100" s="24"/>
      <c r="LP100" s="24"/>
      <c r="LQ100" s="24"/>
      <c r="LR100" s="24"/>
      <c r="LS100" s="24"/>
    </row>
    <row r="101" spans="1:331" s="2" customFormat="1" ht="30" customHeight="1" x14ac:dyDescent="0.25">
      <c r="A101" s="57">
        <v>93</v>
      </c>
      <c r="B101" s="21" t="s">
        <v>366</v>
      </c>
      <c r="C101" s="57" t="s">
        <v>283</v>
      </c>
      <c r="D101" s="21" t="s">
        <v>65</v>
      </c>
      <c r="E101" s="21" t="s">
        <v>67</v>
      </c>
      <c r="F101" s="57" t="s">
        <v>265</v>
      </c>
      <c r="G101" s="67" t="s">
        <v>266</v>
      </c>
      <c r="H101" s="67" t="s">
        <v>266</v>
      </c>
      <c r="I101" s="23">
        <v>46000</v>
      </c>
      <c r="J101" s="23">
        <v>1289.46</v>
      </c>
      <c r="K101" s="23">
        <v>25</v>
      </c>
      <c r="L101" s="23">
        <f>I101*2.87%</f>
        <v>1320.2</v>
      </c>
      <c r="M101" s="23">
        <f>I101*7.1%</f>
        <v>3265.9999999999995</v>
      </c>
      <c r="N101" s="23">
        <f>I101*1.1%</f>
        <v>506.00000000000006</v>
      </c>
      <c r="O101" s="23">
        <f>I101*3.04%</f>
        <v>1398.4</v>
      </c>
      <c r="P101" s="23">
        <f>I101*7.09%</f>
        <v>3261.4</v>
      </c>
      <c r="Q101" s="23">
        <f>+L101+O101</f>
        <v>2718.6000000000004</v>
      </c>
      <c r="R101" s="23">
        <f>SUM(J101+K101+L101+O101)</f>
        <v>4033.06</v>
      </c>
      <c r="S101" s="23">
        <f>SUM(M101+N101+P101)</f>
        <v>7033.4</v>
      </c>
      <c r="T101" s="23">
        <f>I101-R101</f>
        <v>41966.94</v>
      </c>
      <c r="U101" s="120" t="s">
        <v>355</v>
      </c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  <c r="IW101" s="24"/>
      <c r="IX101" s="24"/>
      <c r="IY101" s="24"/>
      <c r="IZ101" s="24"/>
      <c r="JA101" s="24"/>
      <c r="JB101" s="24"/>
      <c r="JC101" s="24"/>
      <c r="JD101" s="24"/>
      <c r="JE101" s="24"/>
      <c r="JF101" s="24"/>
      <c r="JG101" s="24"/>
      <c r="JH101" s="24"/>
      <c r="JI101" s="24"/>
      <c r="JJ101" s="24"/>
      <c r="JK101" s="24"/>
      <c r="JL101" s="24"/>
      <c r="JM101" s="24"/>
      <c r="JN101" s="24"/>
      <c r="JO101" s="24"/>
      <c r="JP101" s="24"/>
      <c r="JQ101" s="24"/>
      <c r="JR101" s="24"/>
      <c r="JS101" s="24"/>
      <c r="JT101" s="24"/>
      <c r="JU101" s="24"/>
      <c r="JV101" s="24"/>
      <c r="JW101" s="24"/>
      <c r="JX101" s="24"/>
      <c r="JY101" s="24"/>
      <c r="JZ101" s="24"/>
      <c r="KA101" s="24"/>
      <c r="KB101" s="24"/>
      <c r="KC101" s="24"/>
      <c r="KD101" s="24"/>
      <c r="KE101" s="24"/>
      <c r="KF101" s="24"/>
      <c r="KG101" s="24"/>
      <c r="KH101" s="24"/>
      <c r="KI101" s="24"/>
      <c r="KJ101" s="24"/>
      <c r="KK101" s="24"/>
      <c r="KL101" s="24"/>
      <c r="KM101" s="24"/>
      <c r="KN101" s="24"/>
      <c r="KO101" s="24"/>
      <c r="KP101" s="24"/>
      <c r="KQ101" s="24"/>
      <c r="KR101" s="24"/>
      <c r="KS101" s="24"/>
      <c r="KT101" s="24"/>
      <c r="KU101" s="24"/>
      <c r="KV101" s="24"/>
      <c r="KW101" s="24"/>
      <c r="KX101" s="24"/>
      <c r="KY101" s="24"/>
      <c r="KZ101" s="24"/>
      <c r="LA101" s="24"/>
      <c r="LB101" s="24"/>
      <c r="LC101" s="24"/>
      <c r="LD101" s="24"/>
      <c r="LE101" s="24"/>
      <c r="LF101" s="24"/>
      <c r="LG101" s="24"/>
      <c r="LH101" s="24"/>
      <c r="LI101" s="24"/>
      <c r="LJ101" s="24"/>
      <c r="LK101" s="24"/>
      <c r="LL101" s="24"/>
      <c r="LM101" s="24"/>
      <c r="LN101" s="24"/>
      <c r="LO101" s="24"/>
      <c r="LP101" s="24"/>
      <c r="LQ101" s="24"/>
      <c r="LR101" s="24"/>
      <c r="LS101" s="24"/>
    </row>
    <row r="102" spans="1:331" s="2" customFormat="1" ht="30" customHeight="1" x14ac:dyDescent="0.25">
      <c r="A102" s="57">
        <v>94</v>
      </c>
      <c r="B102" s="21" t="s">
        <v>153</v>
      </c>
      <c r="C102" s="57" t="s">
        <v>283</v>
      </c>
      <c r="D102" s="21" t="s">
        <v>152</v>
      </c>
      <c r="E102" s="21" t="s">
        <v>21</v>
      </c>
      <c r="F102" s="57" t="s">
        <v>265</v>
      </c>
      <c r="G102" s="67" t="s">
        <v>266</v>
      </c>
      <c r="H102" s="67" t="s">
        <v>266</v>
      </c>
      <c r="I102" s="23">
        <v>60000</v>
      </c>
      <c r="J102" s="23">
        <v>3169.2</v>
      </c>
      <c r="K102" s="23">
        <v>25</v>
      </c>
      <c r="L102" s="23">
        <f t="shared" si="18"/>
        <v>1722</v>
      </c>
      <c r="M102" s="23">
        <f t="shared" si="80"/>
        <v>4260</v>
      </c>
      <c r="N102" s="23">
        <f t="shared" si="81"/>
        <v>660.00000000000011</v>
      </c>
      <c r="O102" s="23">
        <f t="shared" si="82"/>
        <v>1824</v>
      </c>
      <c r="P102" s="23">
        <f t="shared" si="83"/>
        <v>4254</v>
      </c>
      <c r="Q102" s="23">
        <f t="shared" si="84"/>
        <v>3546</v>
      </c>
      <c r="R102" s="23">
        <f t="shared" si="85"/>
        <v>6740.2</v>
      </c>
      <c r="S102" s="23">
        <f t="shared" si="86"/>
        <v>9174</v>
      </c>
      <c r="T102" s="23">
        <f t="shared" si="87"/>
        <v>53259.8</v>
      </c>
      <c r="U102" s="120" t="s">
        <v>355</v>
      </c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  <c r="IW102" s="24"/>
      <c r="IX102" s="24"/>
      <c r="IY102" s="24"/>
      <c r="IZ102" s="24"/>
      <c r="JA102" s="24"/>
      <c r="JB102" s="24"/>
      <c r="JC102" s="24"/>
      <c r="JD102" s="24"/>
      <c r="JE102" s="24"/>
      <c r="JF102" s="24"/>
      <c r="JG102" s="24"/>
      <c r="JH102" s="24"/>
      <c r="JI102" s="24"/>
      <c r="JJ102" s="24"/>
      <c r="JK102" s="24"/>
      <c r="JL102" s="24"/>
      <c r="JM102" s="24"/>
      <c r="JN102" s="24"/>
      <c r="JO102" s="24"/>
      <c r="JP102" s="24"/>
      <c r="JQ102" s="24"/>
      <c r="JR102" s="24"/>
      <c r="JS102" s="24"/>
      <c r="JT102" s="24"/>
      <c r="JU102" s="24"/>
      <c r="JV102" s="24"/>
      <c r="JW102" s="24"/>
      <c r="JX102" s="24"/>
      <c r="JY102" s="24"/>
      <c r="JZ102" s="24"/>
      <c r="KA102" s="24"/>
      <c r="KB102" s="24"/>
      <c r="KC102" s="24"/>
      <c r="KD102" s="24"/>
      <c r="KE102" s="24"/>
      <c r="KF102" s="24"/>
      <c r="KG102" s="24"/>
      <c r="KH102" s="24"/>
      <c r="KI102" s="24"/>
      <c r="KJ102" s="24"/>
      <c r="KK102" s="24"/>
      <c r="KL102" s="24"/>
      <c r="KM102" s="24"/>
      <c r="KN102" s="24"/>
      <c r="KO102" s="24"/>
      <c r="KP102" s="24"/>
      <c r="KQ102" s="24"/>
      <c r="KR102" s="24"/>
      <c r="KS102" s="24"/>
      <c r="KT102" s="24"/>
      <c r="KU102" s="24"/>
      <c r="KV102" s="24"/>
      <c r="KW102" s="24"/>
      <c r="KX102" s="24"/>
      <c r="KY102" s="24"/>
      <c r="KZ102" s="24"/>
      <c r="LA102" s="24"/>
      <c r="LB102" s="24"/>
      <c r="LC102" s="24"/>
      <c r="LD102" s="24"/>
      <c r="LE102" s="24"/>
      <c r="LF102" s="24"/>
      <c r="LG102" s="24"/>
      <c r="LH102" s="24"/>
      <c r="LI102" s="24"/>
      <c r="LJ102" s="24"/>
      <c r="LK102" s="24"/>
      <c r="LL102" s="24"/>
      <c r="LM102" s="24"/>
      <c r="LN102" s="24"/>
      <c r="LO102" s="24"/>
      <c r="LP102" s="24"/>
      <c r="LQ102" s="24"/>
      <c r="LR102" s="24"/>
      <c r="LS102" s="24"/>
    </row>
    <row r="103" spans="1:331" s="2" customFormat="1" ht="30" customHeight="1" x14ac:dyDescent="0.25">
      <c r="A103" s="57">
        <v>95</v>
      </c>
      <c r="B103" s="21" t="s">
        <v>71</v>
      </c>
      <c r="C103" s="57" t="s">
        <v>283</v>
      </c>
      <c r="D103" s="21" t="s">
        <v>70</v>
      </c>
      <c r="E103" s="21" t="s">
        <v>21</v>
      </c>
      <c r="F103" s="57" t="s">
        <v>265</v>
      </c>
      <c r="G103" s="67" t="s">
        <v>266</v>
      </c>
      <c r="H103" s="67" t="s">
        <v>266</v>
      </c>
      <c r="I103" s="23">
        <v>60000</v>
      </c>
      <c r="J103" s="23">
        <v>3486.68</v>
      </c>
      <c r="K103" s="23">
        <v>25</v>
      </c>
      <c r="L103" s="23">
        <f t="shared" si="18"/>
        <v>1722</v>
      </c>
      <c r="M103" s="23">
        <f t="shared" si="80"/>
        <v>4260</v>
      </c>
      <c r="N103" s="23">
        <f t="shared" si="81"/>
        <v>660.00000000000011</v>
      </c>
      <c r="O103" s="23">
        <f t="shared" si="82"/>
        <v>1824</v>
      </c>
      <c r="P103" s="23">
        <f t="shared" si="83"/>
        <v>4254</v>
      </c>
      <c r="Q103" s="23">
        <f t="shared" si="84"/>
        <v>3546</v>
      </c>
      <c r="R103" s="23">
        <f t="shared" si="85"/>
        <v>7057.68</v>
      </c>
      <c r="S103" s="23">
        <f t="shared" si="86"/>
        <v>9174</v>
      </c>
      <c r="T103" s="23">
        <f t="shared" si="87"/>
        <v>52942.32</v>
      </c>
      <c r="U103" s="120" t="s">
        <v>355</v>
      </c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  <c r="JC103" s="24"/>
      <c r="JD103" s="24"/>
      <c r="JE103" s="24"/>
      <c r="JF103" s="24"/>
      <c r="JG103" s="24"/>
      <c r="JH103" s="24"/>
      <c r="JI103" s="24"/>
      <c r="JJ103" s="24"/>
      <c r="JK103" s="24"/>
      <c r="JL103" s="24"/>
      <c r="JM103" s="24"/>
      <c r="JN103" s="24"/>
      <c r="JO103" s="24"/>
      <c r="JP103" s="24"/>
      <c r="JQ103" s="24"/>
      <c r="JR103" s="24"/>
      <c r="JS103" s="24"/>
      <c r="JT103" s="24"/>
      <c r="JU103" s="24"/>
      <c r="JV103" s="24"/>
      <c r="JW103" s="24"/>
      <c r="JX103" s="24"/>
      <c r="JY103" s="24"/>
      <c r="JZ103" s="24"/>
      <c r="KA103" s="24"/>
      <c r="KB103" s="24"/>
      <c r="KC103" s="24"/>
      <c r="KD103" s="24"/>
      <c r="KE103" s="24"/>
      <c r="KF103" s="24"/>
      <c r="KG103" s="24"/>
      <c r="KH103" s="24"/>
      <c r="KI103" s="24"/>
      <c r="KJ103" s="24"/>
      <c r="KK103" s="24"/>
      <c r="KL103" s="24"/>
      <c r="KM103" s="24"/>
      <c r="KN103" s="24"/>
      <c r="KO103" s="24"/>
      <c r="KP103" s="24"/>
      <c r="KQ103" s="24"/>
      <c r="KR103" s="24"/>
      <c r="KS103" s="24"/>
      <c r="KT103" s="24"/>
      <c r="KU103" s="24"/>
      <c r="KV103" s="24"/>
      <c r="KW103" s="24"/>
      <c r="KX103" s="24"/>
      <c r="KY103" s="24"/>
      <c r="KZ103" s="24"/>
      <c r="LA103" s="24"/>
      <c r="LB103" s="24"/>
      <c r="LC103" s="24"/>
      <c r="LD103" s="24"/>
      <c r="LE103" s="24"/>
      <c r="LF103" s="24"/>
      <c r="LG103" s="24"/>
      <c r="LH103" s="24"/>
      <c r="LI103" s="24"/>
      <c r="LJ103" s="24"/>
      <c r="LK103" s="24"/>
      <c r="LL103" s="24"/>
      <c r="LM103" s="24"/>
      <c r="LN103" s="24"/>
      <c r="LO103" s="24"/>
      <c r="LP103" s="24"/>
      <c r="LQ103" s="24"/>
      <c r="LR103" s="24"/>
      <c r="LS103" s="24"/>
    </row>
    <row r="104" spans="1:331" s="2" customFormat="1" ht="30" customHeight="1" x14ac:dyDescent="0.25">
      <c r="A104" s="57">
        <v>96</v>
      </c>
      <c r="B104" s="21" t="s">
        <v>323</v>
      </c>
      <c r="C104" s="57" t="s">
        <v>282</v>
      </c>
      <c r="D104" s="21" t="s">
        <v>70</v>
      </c>
      <c r="E104" s="32" t="s">
        <v>74</v>
      </c>
      <c r="F104" s="57" t="s">
        <v>265</v>
      </c>
      <c r="G104" s="67" t="s">
        <v>266</v>
      </c>
      <c r="H104" s="67" t="s">
        <v>266</v>
      </c>
      <c r="I104" s="23">
        <v>46000</v>
      </c>
      <c r="J104" s="23">
        <v>1289.46</v>
      </c>
      <c r="K104" s="23">
        <v>25</v>
      </c>
      <c r="L104" s="23">
        <f t="shared" si="18"/>
        <v>1320.2</v>
      </c>
      <c r="M104" s="23">
        <f t="shared" si="80"/>
        <v>3265.9999999999995</v>
      </c>
      <c r="N104" s="23">
        <f t="shared" si="81"/>
        <v>506.00000000000006</v>
      </c>
      <c r="O104" s="23">
        <f t="shared" si="82"/>
        <v>1398.4</v>
      </c>
      <c r="P104" s="23">
        <f t="shared" si="83"/>
        <v>3261.4</v>
      </c>
      <c r="Q104" s="23">
        <f t="shared" si="84"/>
        <v>2718.6000000000004</v>
      </c>
      <c r="R104" s="23">
        <f t="shared" si="85"/>
        <v>4033.06</v>
      </c>
      <c r="S104" s="23">
        <f t="shared" si="86"/>
        <v>7033.4</v>
      </c>
      <c r="T104" s="23">
        <f t="shared" si="87"/>
        <v>41966.94</v>
      </c>
      <c r="U104" s="120" t="s">
        <v>355</v>
      </c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  <c r="IW104" s="24"/>
      <c r="IX104" s="24"/>
      <c r="IY104" s="24"/>
      <c r="IZ104" s="24"/>
      <c r="JA104" s="24"/>
      <c r="JB104" s="24"/>
      <c r="JC104" s="24"/>
      <c r="JD104" s="24"/>
      <c r="JE104" s="24"/>
      <c r="JF104" s="24"/>
      <c r="JG104" s="24"/>
      <c r="JH104" s="24"/>
      <c r="JI104" s="24"/>
      <c r="JJ104" s="24"/>
      <c r="JK104" s="24"/>
      <c r="JL104" s="24"/>
      <c r="JM104" s="24"/>
      <c r="JN104" s="24"/>
      <c r="JO104" s="24"/>
      <c r="JP104" s="24"/>
      <c r="JQ104" s="24"/>
      <c r="JR104" s="24"/>
      <c r="JS104" s="24"/>
      <c r="JT104" s="24"/>
      <c r="JU104" s="24"/>
      <c r="JV104" s="24"/>
      <c r="JW104" s="24"/>
      <c r="JX104" s="24"/>
      <c r="JY104" s="24"/>
      <c r="JZ104" s="24"/>
      <c r="KA104" s="24"/>
      <c r="KB104" s="24"/>
      <c r="KC104" s="24"/>
      <c r="KD104" s="24"/>
      <c r="KE104" s="24"/>
      <c r="KF104" s="24"/>
      <c r="KG104" s="24"/>
      <c r="KH104" s="24"/>
      <c r="KI104" s="24"/>
      <c r="KJ104" s="24"/>
      <c r="KK104" s="24"/>
      <c r="KL104" s="24"/>
      <c r="KM104" s="24"/>
      <c r="KN104" s="24"/>
      <c r="KO104" s="24"/>
      <c r="KP104" s="24"/>
      <c r="KQ104" s="24"/>
      <c r="KR104" s="24"/>
      <c r="KS104" s="24"/>
      <c r="KT104" s="24"/>
      <c r="KU104" s="24"/>
      <c r="KV104" s="24"/>
      <c r="KW104" s="24"/>
      <c r="KX104" s="24"/>
      <c r="KY104" s="24"/>
      <c r="KZ104" s="24"/>
      <c r="LA104" s="24"/>
      <c r="LB104" s="24"/>
      <c r="LC104" s="24"/>
      <c r="LD104" s="24"/>
      <c r="LE104" s="24"/>
      <c r="LF104" s="24"/>
      <c r="LG104" s="24"/>
      <c r="LH104" s="24"/>
      <c r="LI104" s="24"/>
      <c r="LJ104" s="24"/>
      <c r="LK104" s="24"/>
      <c r="LL104" s="24"/>
      <c r="LM104" s="24"/>
      <c r="LN104" s="24"/>
      <c r="LO104" s="24"/>
      <c r="LP104" s="24"/>
      <c r="LQ104" s="24"/>
      <c r="LR104" s="24"/>
      <c r="LS104" s="24"/>
    </row>
    <row r="105" spans="1:331" s="2" customFormat="1" ht="30" customHeight="1" x14ac:dyDescent="0.25">
      <c r="A105" s="57">
        <v>97</v>
      </c>
      <c r="B105" s="21" t="s">
        <v>73</v>
      </c>
      <c r="C105" s="57" t="s">
        <v>283</v>
      </c>
      <c r="D105" s="21" t="s">
        <v>72</v>
      </c>
      <c r="E105" s="21" t="s">
        <v>1</v>
      </c>
      <c r="F105" s="57" t="s">
        <v>265</v>
      </c>
      <c r="G105" s="67" t="s">
        <v>266</v>
      </c>
      <c r="H105" s="67" t="s">
        <v>266</v>
      </c>
      <c r="I105" s="23">
        <v>60000</v>
      </c>
      <c r="J105" s="23">
        <v>2551.0300000000002</v>
      </c>
      <c r="K105" s="23">
        <v>25</v>
      </c>
      <c r="L105" s="23">
        <f t="shared" si="18"/>
        <v>1722</v>
      </c>
      <c r="M105" s="23">
        <f t="shared" si="80"/>
        <v>4260</v>
      </c>
      <c r="N105" s="23">
        <f t="shared" si="81"/>
        <v>660.00000000000011</v>
      </c>
      <c r="O105" s="23">
        <f t="shared" si="82"/>
        <v>1824</v>
      </c>
      <c r="P105" s="23">
        <f t="shared" si="83"/>
        <v>4254</v>
      </c>
      <c r="Q105" s="23">
        <f t="shared" si="84"/>
        <v>3546</v>
      </c>
      <c r="R105" s="23">
        <f t="shared" si="85"/>
        <v>6122.0300000000007</v>
      </c>
      <c r="S105" s="23">
        <f t="shared" si="86"/>
        <v>9174</v>
      </c>
      <c r="T105" s="23">
        <f t="shared" si="87"/>
        <v>53877.97</v>
      </c>
      <c r="U105" s="120" t="s">
        <v>355</v>
      </c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  <c r="IW105" s="24"/>
      <c r="IX105" s="24"/>
      <c r="IY105" s="24"/>
      <c r="IZ105" s="24"/>
      <c r="JA105" s="24"/>
      <c r="JB105" s="24"/>
      <c r="JC105" s="24"/>
      <c r="JD105" s="24"/>
      <c r="JE105" s="24"/>
      <c r="JF105" s="24"/>
      <c r="JG105" s="24"/>
      <c r="JH105" s="24"/>
      <c r="JI105" s="24"/>
      <c r="JJ105" s="24"/>
      <c r="JK105" s="24"/>
      <c r="JL105" s="24"/>
      <c r="JM105" s="24"/>
      <c r="JN105" s="24"/>
      <c r="JO105" s="24"/>
      <c r="JP105" s="24"/>
      <c r="JQ105" s="24"/>
      <c r="JR105" s="24"/>
      <c r="JS105" s="24"/>
      <c r="JT105" s="24"/>
      <c r="JU105" s="24"/>
      <c r="JV105" s="24"/>
      <c r="JW105" s="24"/>
      <c r="JX105" s="24"/>
      <c r="JY105" s="24"/>
      <c r="JZ105" s="24"/>
      <c r="KA105" s="24"/>
      <c r="KB105" s="24"/>
      <c r="KC105" s="24"/>
      <c r="KD105" s="24"/>
      <c r="KE105" s="24"/>
      <c r="KF105" s="24"/>
      <c r="KG105" s="24"/>
      <c r="KH105" s="24"/>
      <c r="KI105" s="24"/>
      <c r="KJ105" s="24"/>
      <c r="KK105" s="24"/>
      <c r="KL105" s="24"/>
      <c r="KM105" s="24"/>
      <c r="KN105" s="24"/>
      <c r="KO105" s="24"/>
      <c r="KP105" s="24"/>
      <c r="KQ105" s="24"/>
      <c r="KR105" s="24"/>
      <c r="KS105" s="24"/>
      <c r="KT105" s="24"/>
      <c r="KU105" s="24"/>
      <c r="KV105" s="24"/>
      <c r="KW105" s="24"/>
      <c r="KX105" s="24"/>
      <c r="KY105" s="24"/>
      <c r="KZ105" s="24"/>
      <c r="LA105" s="24"/>
      <c r="LB105" s="24"/>
      <c r="LC105" s="24"/>
      <c r="LD105" s="24"/>
      <c r="LE105" s="24"/>
      <c r="LF105" s="24"/>
      <c r="LG105" s="24"/>
      <c r="LH105" s="24"/>
      <c r="LI105" s="24"/>
      <c r="LJ105" s="24"/>
      <c r="LK105" s="24"/>
      <c r="LL105" s="24"/>
      <c r="LM105" s="24"/>
      <c r="LN105" s="24"/>
      <c r="LO105" s="24"/>
      <c r="LP105" s="24"/>
      <c r="LQ105" s="24"/>
      <c r="LR105" s="24"/>
      <c r="LS105" s="24"/>
    </row>
    <row r="106" spans="1:331" s="2" customFormat="1" ht="30" customHeight="1" x14ac:dyDescent="0.25">
      <c r="A106" s="57">
        <v>98</v>
      </c>
      <c r="B106" s="21" t="s">
        <v>75</v>
      </c>
      <c r="C106" s="57" t="s">
        <v>282</v>
      </c>
      <c r="D106" s="21" t="s">
        <v>72</v>
      </c>
      <c r="E106" s="21" t="s">
        <v>76</v>
      </c>
      <c r="F106" s="57" t="s">
        <v>265</v>
      </c>
      <c r="G106" s="67" t="s">
        <v>266</v>
      </c>
      <c r="H106" s="67" t="s">
        <v>266</v>
      </c>
      <c r="I106" s="23">
        <v>55000</v>
      </c>
      <c r="J106" s="23">
        <v>2559.6799999999998</v>
      </c>
      <c r="K106" s="23">
        <v>25</v>
      </c>
      <c r="L106" s="23">
        <f t="shared" si="18"/>
        <v>1578.5</v>
      </c>
      <c r="M106" s="23">
        <f t="shared" si="80"/>
        <v>3904.9999999999995</v>
      </c>
      <c r="N106" s="23">
        <f t="shared" si="81"/>
        <v>605.00000000000011</v>
      </c>
      <c r="O106" s="23">
        <f t="shared" si="82"/>
        <v>1672</v>
      </c>
      <c r="P106" s="23">
        <f t="shared" si="83"/>
        <v>3899.5000000000005</v>
      </c>
      <c r="Q106" s="23">
        <f t="shared" si="84"/>
        <v>3250.5</v>
      </c>
      <c r="R106" s="23">
        <f t="shared" si="85"/>
        <v>5835.18</v>
      </c>
      <c r="S106" s="23">
        <f t="shared" si="86"/>
        <v>8409.5</v>
      </c>
      <c r="T106" s="23">
        <f t="shared" si="87"/>
        <v>49164.82</v>
      </c>
      <c r="U106" s="120" t="s">
        <v>355</v>
      </c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  <c r="JM106" s="24"/>
      <c r="JN106" s="24"/>
      <c r="JO106" s="24"/>
      <c r="JP106" s="24"/>
      <c r="JQ106" s="24"/>
      <c r="JR106" s="24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4"/>
      <c r="KD106" s="24"/>
      <c r="KE106" s="24"/>
      <c r="KF106" s="24"/>
      <c r="KG106" s="24"/>
      <c r="KH106" s="24"/>
      <c r="KI106" s="24"/>
      <c r="KJ106" s="24"/>
      <c r="KK106" s="24"/>
      <c r="KL106" s="24"/>
      <c r="KM106" s="24"/>
      <c r="KN106" s="24"/>
      <c r="KO106" s="24"/>
      <c r="KP106" s="24"/>
      <c r="KQ106" s="24"/>
      <c r="KR106" s="24"/>
      <c r="KS106" s="24"/>
      <c r="KT106" s="24"/>
      <c r="KU106" s="24"/>
      <c r="KV106" s="24"/>
      <c r="KW106" s="24"/>
      <c r="KX106" s="24"/>
      <c r="KY106" s="24"/>
      <c r="KZ106" s="24"/>
      <c r="LA106" s="24"/>
      <c r="LB106" s="24"/>
      <c r="LC106" s="24"/>
      <c r="LD106" s="24"/>
      <c r="LE106" s="24"/>
      <c r="LF106" s="24"/>
      <c r="LG106" s="24"/>
      <c r="LH106" s="24"/>
      <c r="LI106" s="24"/>
      <c r="LJ106" s="24"/>
      <c r="LK106" s="24"/>
      <c r="LL106" s="24"/>
      <c r="LM106" s="24"/>
      <c r="LN106" s="24"/>
      <c r="LO106" s="24"/>
      <c r="LP106" s="24"/>
      <c r="LQ106" s="24"/>
      <c r="LR106" s="24"/>
      <c r="LS106" s="24"/>
    </row>
    <row r="107" spans="1:331" s="2" customFormat="1" ht="30" customHeight="1" x14ac:dyDescent="0.25">
      <c r="A107" s="57">
        <v>99</v>
      </c>
      <c r="B107" s="21" t="s">
        <v>154</v>
      </c>
      <c r="C107" s="57" t="s">
        <v>282</v>
      </c>
      <c r="D107" s="21" t="s">
        <v>72</v>
      </c>
      <c r="E107" s="21" t="s">
        <v>1</v>
      </c>
      <c r="F107" s="57" t="s">
        <v>265</v>
      </c>
      <c r="G107" s="67" t="s">
        <v>266</v>
      </c>
      <c r="H107" s="67" t="s">
        <v>266</v>
      </c>
      <c r="I107" s="23">
        <v>50000</v>
      </c>
      <c r="J107" s="23">
        <v>1854</v>
      </c>
      <c r="K107" s="23">
        <v>25</v>
      </c>
      <c r="L107" s="23">
        <f t="shared" si="18"/>
        <v>1435</v>
      </c>
      <c r="M107" s="23">
        <f t="shared" si="80"/>
        <v>3549.9999999999995</v>
      </c>
      <c r="N107" s="23">
        <f t="shared" si="81"/>
        <v>550</v>
      </c>
      <c r="O107" s="23">
        <f t="shared" si="82"/>
        <v>1520</v>
      </c>
      <c r="P107" s="23">
        <f t="shared" si="83"/>
        <v>3545.0000000000005</v>
      </c>
      <c r="Q107" s="23">
        <f t="shared" si="84"/>
        <v>2955</v>
      </c>
      <c r="R107" s="23">
        <f t="shared" si="85"/>
        <v>4834</v>
      </c>
      <c r="S107" s="23">
        <f t="shared" si="86"/>
        <v>7645</v>
      </c>
      <c r="T107" s="23">
        <f t="shared" si="87"/>
        <v>45166</v>
      </c>
      <c r="U107" s="120" t="s">
        <v>355</v>
      </c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  <c r="IW107" s="24"/>
      <c r="IX107" s="24"/>
      <c r="IY107" s="24"/>
      <c r="IZ107" s="24"/>
      <c r="JA107" s="24"/>
      <c r="JB107" s="24"/>
      <c r="JC107" s="24"/>
      <c r="JD107" s="24"/>
      <c r="JE107" s="24"/>
      <c r="JF107" s="24"/>
      <c r="JG107" s="24"/>
      <c r="JH107" s="24"/>
      <c r="JI107" s="24"/>
      <c r="JJ107" s="24"/>
      <c r="JK107" s="24"/>
      <c r="JL107" s="24"/>
      <c r="JM107" s="24"/>
      <c r="JN107" s="24"/>
      <c r="JO107" s="24"/>
      <c r="JP107" s="24"/>
      <c r="JQ107" s="24"/>
      <c r="JR107" s="24"/>
      <c r="JS107" s="24"/>
      <c r="JT107" s="24"/>
      <c r="JU107" s="24"/>
      <c r="JV107" s="24"/>
      <c r="JW107" s="24"/>
      <c r="JX107" s="24"/>
      <c r="JY107" s="24"/>
      <c r="JZ107" s="24"/>
      <c r="KA107" s="24"/>
      <c r="KB107" s="24"/>
      <c r="KC107" s="24"/>
      <c r="KD107" s="24"/>
      <c r="KE107" s="24"/>
      <c r="KF107" s="24"/>
      <c r="KG107" s="24"/>
      <c r="KH107" s="24"/>
      <c r="KI107" s="24"/>
      <c r="KJ107" s="24"/>
      <c r="KK107" s="24"/>
      <c r="KL107" s="24"/>
      <c r="KM107" s="24"/>
      <c r="KN107" s="24"/>
      <c r="KO107" s="24"/>
      <c r="KP107" s="24"/>
      <c r="KQ107" s="24"/>
      <c r="KR107" s="24"/>
      <c r="KS107" s="24"/>
      <c r="KT107" s="24"/>
      <c r="KU107" s="24"/>
      <c r="KV107" s="24"/>
      <c r="KW107" s="24"/>
      <c r="KX107" s="24"/>
      <c r="KY107" s="24"/>
      <c r="KZ107" s="24"/>
      <c r="LA107" s="24"/>
      <c r="LB107" s="24"/>
      <c r="LC107" s="24"/>
      <c r="LD107" s="24"/>
      <c r="LE107" s="24"/>
      <c r="LF107" s="24"/>
      <c r="LG107" s="24"/>
      <c r="LH107" s="24"/>
      <c r="LI107" s="24"/>
      <c r="LJ107" s="24"/>
      <c r="LK107" s="24"/>
      <c r="LL107" s="24"/>
      <c r="LM107" s="24"/>
      <c r="LN107" s="24"/>
      <c r="LO107" s="24"/>
      <c r="LP107" s="24"/>
      <c r="LQ107" s="24"/>
      <c r="LR107" s="24"/>
      <c r="LS107" s="24"/>
    </row>
    <row r="108" spans="1:331" s="2" customFormat="1" ht="30" customHeight="1" x14ac:dyDescent="0.25">
      <c r="A108" s="57">
        <v>100</v>
      </c>
      <c r="B108" s="21" t="s">
        <v>338</v>
      </c>
      <c r="C108" s="57" t="s">
        <v>283</v>
      </c>
      <c r="D108" s="21" t="s">
        <v>72</v>
      </c>
      <c r="E108" s="21" t="s">
        <v>74</v>
      </c>
      <c r="F108" s="57" t="s">
        <v>265</v>
      </c>
      <c r="G108" s="67" t="s">
        <v>266</v>
      </c>
      <c r="H108" s="67" t="s">
        <v>266</v>
      </c>
      <c r="I108" s="23">
        <v>45000</v>
      </c>
      <c r="J108" s="23">
        <v>1148.33</v>
      </c>
      <c r="K108" s="23">
        <v>25</v>
      </c>
      <c r="L108" s="23">
        <f t="shared" ref="L108:L201" si="88">I108*2.87%</f>
        <v>1291.5</v>
      </c>
      <c r="M108" s="23">
        <f t="shared" si="80"/>
        <v>3194.9999999999995</v>
      </c>
      <c r="N108" s="23">
        <f t="shared" si="81"/>
        <v>495.00000000000006</v>
      </c>
      <c r="O108" s="23">
        <f t="shared" si="82"/>
        <v>1368</v>
      </c>
      <c r="P108" s="23">
        <f t="shared" si="83"/>
        <v>3190.5</v>
      </c>
      <c r="Q108" s="23">
        <f t="shared" si="84"/>
        <v>2659.5</v>
      </c>
      <c r="R108" s="23">
        <f t="shared" si="85"/>
        <v>3832.83</v>
      </c>
      <c r="S108" s="23">
        <f t="shared" si="86"/>
        <v>6880.5</v>
      </c>
      <c r="T108" s="23">
        <f t="shared" si="87"/>
        <v>41167.17</v>
      </c>
      <c r="U108" s="120" t="s">
        <v>355</v>
      </c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  <c r="JM108" s="24"/>
      <c r="JN108" s="24"/>
      <c r="JO108" s="24"/>
      <c r="JP108" s="24"/>
      <c r="JQ108" s="24"/>
      <c r="JR108" s="24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4"/>
      <c r="KD108" s="24"/>
      <c r="KE108" s="24"/>
      <c r="KF108" s="24"/>
      <c r="KG108" s="24"/>
      <c r="KH108" s="24"/>
      <c r="KI108" s="24"/>
      <c r="KJ108" s="24"/>
      <c r="KK108" s="24"/>
      <c r="KL108" s="24"/>
      <c r="KM108" s="24"/>
      <c r="KN108" s="24"/>
      <c r="KO108" s="24"/>
      <c r="KP108" s="24"/>
      <c r="KQ108" s="24"/>
      <c r="KR108" s="24"/>
      <c r="KS108" s="24"/>
      <c r="KT108" s="24"/>
      <c r="KU108" s="24"/>
      <c r="KV108" s="24"/>
      <c r="KW108" s="24"/>
      <c r="KX108" s="24"/>
      <c r="KY108" s="24"/>
      <c r="KZ108" s="24"/>
      <c r="LA108" s="24"/>
      <c r="LB108" s="24"/>
      <c r="LC108" s="24"/>
      <c r="LD108" s="24"/>
      <c r="LE108" s="24"/>
      <c r="LF108" s="24"/>
      <c r="LG108" s="24"/>
      <c r="LH108" s="24"/>
      <c r="LI108" s="24"/>
      <c r="LJ108" s="24"/>
      <c r="LK108" s="24"/>
      <c r="LL108" s="24"/>
      <c r="LM108" s="24"/>
      <c r="LN108" s="24"/>
      <c r="LO108" s="24"/>
      <c r="LP108" s="24"/>
      <c r="LQ108" s="24"/>
      <c r="LR108" s="24"/>
      <c r="LS108" s="24"/>
    </row>
    <row r="109" spans="1:331" s="25" customFormat="1" ht="30" customHeight="1" x14ac:dyDescent="0.25">
      <c r="A109" s="57">
        <v>101</v>
      </c>
      <c r="B109" s="21" t="s">
        <v>182</v>
      </c>
      <c r="C109" s="57" t="s">
        <v>283</v>
      </c>
      <c r="D109" s="21" t="s">
        <v>72</v>
      </c>
      <c r="E109" s="21" t="s">
        <v>102</v>
      </c>
      <c r="F109" s="57" t="s">
        <v>265</v>
      </c>
      <c r="G109" s="67" t="s">
        <v>266</v>
      </c>
      <c r="H109" s="67" t="s">
        <v>266</v>
      </c>
      <c r="I109" s="23">
        <v>45000</v>
      </c>
      <c r="J109" s="23">
        <v>910.22</v>
      </c>
      <c r="K109" s="23">
        <v>25</v>
      </c>
      <c r="L109" s="23">
        <f>I109*2.87%</f>
        <v>1291.5</v>
      </c>
      <c r="M109" s="23">
        <f>I109*7.1%</f>
        <v>3194.9999999999995</v>
      </c>
      <c r="N109" s="23">
        <f>I109*1.1%</f>
        <v>495.00000000000006</v>
      </c>
      <c r="O109" s="23">
        <f>I109*3.04%</f>
        <v>1368</v>
      </c>
      <c r="P109" s="23">
        <f>I109*7.09%</f>
        <v>3190.5</v>
      </c>
      <c r="Q109" s="23">
        <f>+L109+O109</f>
        <v>2659.5</v>
      </c>
      <c r="R109" s="23">
        <f>SUM(J109+K109+L109+O109)</f>
        <v>3594.7200000000003</v>
      </c>
      <c r="S109" s="23">
        <f>SUM(M109+N109+P109)</f>
        <v>6880.5</v>
      </c>
      <c r="T109" s="23">
        <f>I109-R109</f>
        <v>41405.279999999999</v>
      </c>
      <c r="U109" s="120" t="s">
        <v>355</v>
      </c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  <c r="JM109" s="24"/>
      <c r="JN109" s="24"/>
      <c r="JO109" s="24"/>
      <c r="JP109" s="24"/>
      <c r="JQ109" s="24"/>
      <c r="JR109" s="24"/>
      <c r="JS109" s="24"/>
      <c r="JT109" s="24"/>
      <c r="JU109" s="24"/>
      <c r="JV109" s="24"/>
      <c r="JW109" s="24"/>
      <c r="JX109" s="24"/>
      <c r="JY109" s="24"/>
      <c r="JZ109" s="24"/>
      <c r="KA109" s="24"/>
      <c r="KB109" s="24"/>
      <c r="KC109" s="24"/>
      <c r="KD109" s="24"/>
      <c r="KE109" s="24"/>
      <c r="KF109" s="24"/>
      <c r="KG109" s="24"/>
      <c r="KH109" s="24"/>
      <c r="KI109" s="24"/>
      <c r="KJ109" s="24"/>
      <c r="KK109" s="24"/>
      <c r="KL109" s="24"/>
      <c r="KM109" s="24"/>
      <c r="KN109" s="24"/>
      <c r="KO109" s="24"/>
      <c r="KP109" s="24"/>
      <c r="KQ109" s="24"/>
      <c r="KR109" s="24"/>
      <c r="KS109" s="24"/>
      <c r="KT109" s="24"/>
      <c r="KU109" s="24"/>
      <c r="KV109" s="24"/>
      <c r="KW109" s="24"/>
      <c r="KX109" s="24"/>
      <c r="KY109" s="24"/>
      <c r="KZ109" s="24"/>
      <c r="LA109" s="24"/>
      <c r="LB109" s="24"/>
      <c r="LC109" s="24"/>
      <c r="LD109" s="24"/>
      <c r="LE109" s="24"/>
      <c r="LF109" s="24"/>
      <c r="LG109" s="24"/>
      <c r="LH109" s="24"/>
      <c r="LI109" s="24"/>
      <c r="LJ109" s="24"/>
      <c r="LK109" s="24"/>
      <c r="LL109" s="24"/>
      <c r="LM109" s="24"/>
      <c r="LN109" s="24"/>
      <c r="LO109" s="24"/>
      <c r="LP109" s="24"/>
      <c r="LQ109" s="24"/>
      <c r="LR109" s="24"/>
      <c r="LS109" s="24"/>
    </row>
    <row r="110" spans="1:331" s="2" customFormat="1" ht="30" customHeight="1" x14ac:dyDescent="0.25">
      <c r="A110" s="57">
        <v>102</v>
      </c>
      <c r="B110" s="21" t="s">
        <v>382</v>
      </c>
      <c r="C110" s="57" t="s">
        <v>282</v>
      </c>
      <c r="D110" s="21" t="s">
        <v>72</v>
      </c>
      <c r="E110" s="21" t="s">
        <v>67</v>
      </c>
      <c r="F110" s="57" t="s">
        <v>265</v>
      </c>
      <c r="G110" s="67" t="s">
        <v>266</v>
      </c>
      <c r="H110" s="67" t="s">
        <v>266</v>
      </c>
      <c r="I110" s="23">
        <v>46000</v>
      </c>
      <c r="J110" s="23">
        <v>1289.46</v>
      </c>
      <c r="K110" s="23">
        <v>25</v>
      </c>
      <c r="L110" s="23">
        <f t="shared" ref="L110" si="89">I110*2.87%</f>
        <v>1320.2</v>
      </c>
      <c r="M110" s="23">
        <f t="shared" ref="M110" si="90">I110*7.1%</f>
        <v>3265.9999999999995</v>
      </c>
      <c r="N110" s="23">
        <f t="shared" ref="N110" si="91">I110*1.1%</f>
        <v>506.00000000000006</v>
      </c>
      <c r="O110" s="23">
        <f t="shared" ref="O110" si="92">I110*3.04%</f>
        <v>1398.4</v>
      </c>
      <c r="P110" s="23">
        <f t="shared" ref="P110" si="93">I110*7.09%</f>
        <v>3261.4</v>
      </c>
      <c r="Q110" s="23">
        <f t="shared" ref="Q110" si="94">+L110+O110</f>
        <v>2718.6000000000004</v>
      </c>
      <c r="R110" s="33">
        <f t="shared" ref="R110" si="95">SUM(J110+K110+L110+O110)</f>
        <v>4033.06</v>
      </c>
      <c r="S110" s="33">
        <f t="shared" ref="S110" si="96">SUM(M110+N110+P110)</f>
        <v>7033.4</v>
      </c>
      <c r="T110" s="33">
        <f t="shared" ref="T110" si="97">I110-R110</f>
        <v>41966.94</v>
      </c>
      <c r="U110" s="120" t="s">
        <v>355</v>
      </c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  <c r="JI110" s="24"/>
      <c r="JJ110" s="24"/>
      <c r="JK110" s="24"/>
      <c r="JL110" s="24"/>
      <c r="JM110" s="24"/>
      <c r="JN110" s="24"/>
      <c r="JO110" s="24"/>
      <c r="JP110" s="24"/>
      <c r="JQ110" s="24"/>
      <c r="JR110" s="24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4"/>
      <c r="KD110" s="24"/>
      <c r="KE110" s="24"/>
      <c r="KF110" s="24"/>
      <c r="KG110" s="24"/>
      <c r="KH110" s="24"/>
      <c r="KI110" s="24"/>
      <c r="KJ110" s="24"/>
      <c r="KK110" s="24"/>
      <c r="KL110" s="24"/>
      <c r="KM110" s="24"/>
      <c r="KN110" s="24"/>
      <c r="KO110" s="24"/>
      <c r="KP110" s="24"/>
      <c r="KQ110" s="24"/>
      <c r="KR110" s="24"/>
      <c r="KS110" s="24"/>
      <c r="KT110" s="24"/>
      <c r="KU110" s="24"/>
      <c r="KV110" s="24"/>
      <c r="KW110" s="24"/>
      <c r="KX110" s="24"/>
      <c r="KY110" s="24"/>
      <c r="KZ110" s="24"/>
      <c r="LA110" s="24"/>
      <c r="LB110" s="24"/>
      <c r="LC110" s="24"/>
      <c r="LD110" s="24"/>
      <c r="LE110" s="24"/>
      <c r="LF110" s="24"/>
      <c r="LG110" s="24"/>
      <c r="LH110" s="24"/>
      <c r="LI110" s="24"/>
      <c r="LJ110" s="24"/>
      <c r="LK110" s="24"/>
      <c r="LL110" s="24"/>
      <c r="LM110" s="24"/>
      <c r="LN110" s="24"/>
      <c r="LO110" s="24"/>
      <c r="LP110" s="24"/>
      <c r="LQ110" s="24"/>
      <c r="LR110" s="24"/>
      <c r="LS110" s="24"/>
    </row>
    <row r="111" spans="1:331" s="2" customFormat="1" ht="30" customHeight="1" x14ac:dyDescent="0.25">
      <c r="A111" s="57">
        <v>103</v>
      </c>
      <c r="B111" s="21" t="s">
        <v>209</v>
      </c>
      <c r="C111" s="57" t="s">
        <v>283</v>
      </c>
      <c r="D111" s="21" t="s">
        <v>210</v>
      </c>
      <c r="E111" s="21" t="s">
        <v>21</v>
      </c>
      <c r="F111" s="57" t="s">
        <v>265</v>
      </c>
      <c r="G111" s="67" t="s">
        <v>266</v>
      </c>
      <c r="H111" s="67" t="s">
        <v>266</v>
      </c>
      <c r="I111" s="23">
        <v>60000</v>
      </c>
      <c r="J111" s="23">
        <v>3486.68</v>
      </c>
      <c r="K111" s="23">
        <v>25</v>
      </c>
      <c r="L111" s="23">
        <f t="shared" si="88"/>
        <v>1722</v>
      </c>
      <c r="M111" s="23">
        <f t="shared" si="80"/>
        <v>4260</v>
      </c>
      <c r="N111" s="23">
        <f t="shared" si="81"/>
        <v>660.00000000000011</v>
      </c>
      <c r="O111" s="23">
        <f t="shared" si="82"/>
        <v>1824</v>
      </c>
      <c r="P111" s="23">
        <f t="shared" si="83"/>
        <v>4254</v>
      </c>
      <c r="Q111" s="23">
        <f t="shared" si="84"/>
        <v>3546</v>
      </c>
      <c r="R111" s="23">
        <f t="shared" si="85"/>
        <v>7057.68</v>
      </c>
      <c r="S111" s="23">
        <f t="shared" si="86"/>
        <v>9174</v>
      </c>
      <c r="T111" s="23">
        <f t="shared" si="87"/>
        <v>52942.32</v>
      </c>
      <c r="U111" s="120" t="s">
        <v>355</v>
      </c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4"/>
      <c r="JO111" s="24"/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4"/>
      <c r="KD111" s="24"/>
      <c r="KE111" s="24"/>
      <c r="KF111" s="24"/>
      <c r="KG111" s="24"/>
      <c r="KH111" s="24"/>
      <c r="KI111" s="24"/>
      <c r="KJ111" s="24"/>
      <c r="KK111" s="24"/>
      <c r="KL111" s="24"/>
      <c r="KM111" s="24"/>
      <c r="KN111" s="24"/>
      <c r="KO111" s="24"/>
      <c r="KP111" s="24"/>
      <c r="KQ111" s="24"/>
      <c r="KR111" s="24"/>
      <c r="KS111" s="24"/>
      <c r="KT111" s="24"/>
      <c r="KU111" s="24"/>
      <c r="KV111" s="24"/>
      <c r="KW111" s="24"/>
      <c r="KX111" s="24"/>
      <c r="KY111" s="24"/>
      <c r="KZ111" s="24"/>
      <c r="LA111" s="24"/>
      <c r="LB111" s="24"/>
      <c r="LC111" s="24"/>
      <c r="LD111" s="24"/>
      <c r="LE111" s="24"/>
      <c r="LF111" s="24"/>
      <c r="LG111" s="24"/>
      <c r="LH111" s="24"/>
      <c r="LI111" s="24"/>
      <c r="LJ111" s="24"/>
      <c r="LK111" s="24"/>
      <c r="LL111" s="24"/>
      <c r="LM111" s="24"/>
      <c r="LN111" s="24"/>
      <c r="LO111" s="24"/>
      <c r="LP111" s="24"/>
      <c r="LQ111" s="24"/>
      <c r="LR111" s="24"/>
      <c r="LS111" s="24"/>
    </row>
    <row r="112" spans="1:331" s="16" customFormat="1" ht="30" customHeight="1" x14ac:dyDescent="0.3">
      <c r="A112" s="57">
        <v>104</v>
      </c>
      <c r="B112" s="22" t="s">
        <v>146</v>
      </c>
      <c r="C112" s="63" t="s">
        <v>283</v>
      </c>
      <c r="D112" s="32" t="s">
        <v>145</v>
      </c>
      <c r="E112" s="32" t="s">
        <v>74</v>
      </c>
      <c r="F112" s="57" t="s">
        <v>265</v>
      </c>
      <c r="G112" s="67" t="s">
        <v>266</v>
      </c>
      <c r="H112" s="67" t="s">
        <v>266</v>
      </c>
      <c r="I112" s="23">
        <v>46000</v>
      </c>
      <c r="J112" s="23">
        <v>1289.46</v>
      </c>
      <c r="K112" s="23">
        <v>25</v>
      </c>
      <c r="L112" s="23">
        <f t="shared" si="88"/>
        <v>1320.2</v>
      </c>
      <c r="M112" s="23">
        <f t="shared" si="80"/>
        <v>3265.9999999999995</v>
      </c>
      <c r="N112" s="23">
        <f t="shared" si="81"/>
        <v>506.00000000000006</v>
      </c>
      <c r="O112" s="23">
        <f t="shared" si="82"/>
        <v>1398.4</v>
      </c>
      <c r="P112" s="23">
        <f t="shared" si="83"/>
        <v>3261.4</v>
      </c>
      <c r="Q112" s="23">
        <f t="shared" si="84"/>
        <v>2718.6000000000004</v>
      </c>
      <c r="R112" s="33">
        <f t="shared" si="85"/>
        <v>4033.06</v>
      </c>
      <c r="S112" s="33">
        <f t="shared" si="86"/>
        <v>7033.4</v>
      </c>
      <c r="T112" s="33">
        <f t="shared" si="87"/>
        <v>41966.94</v>
      </c>
      <c r="U112" s="120" t="s">
        <v>355</v>
      </c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2"/>
      <c r="EV112" s="122"/>
      <c r="EW112" s="122"/>
      <c r="EX112" s="122"/>
      <c r="EY112" s="122"/>
      <c r="EZ112" s="122"/>
      <c r="FA112" s="122"/>
      <c r="FB112" s="122"/>
      <c r="FC112" s="122"/>
      <c r="FD112" s="122"/>
      <c r="FE112" s="122"/>
      <c r="FF112" s="122"/>
      <c r="FG112" s="122"/>
      <c r="FH112" s="122"/>
      <c r="FI112" s="122"/>
      <c r="FJ112" s="122"/>
      <c r="FK112" s="122"/>
      <c r="FL112" s="122"/>
      <c r="FM112" s="122"/>
      <c r="FN112" s="122"/>
      <c r="FO112" s="122"/>
      <c r="FP112" s="122"/>
      <c r="FQ112" s="122"/>
      <c r="FR112" s="122"/>
      <c r="FS112" s="122"/>
      <c r="FT112" s="122"/>
      <c r="FU112" s="122"/>
      <c r="FV112" s="122"/>
      <c r="FW112" s="122"/>
      <c r="FX112" s="122"/>
      <c r="FY112" s="122"/>
      <c r="FZ112" s="122"/>
      <c r="GA112" s="122"/>
      <c r="GB112" s="122"/>
      <c r="GC112" s="122"/>
      <c r="GD112" s="122"/>
      <c r="GE112" s="122"/>
      <c r="GF112" s="122"/>
      <c r="GG112" s="122"/>
      <c r="GH112" s="122"/>
      <c r="GI112" s="122"/>
      <c r="GJ112" s="122"/>
      <c r="GK112" s="122"/>
      <c r="GL112" s="122"/>
      <c r="GM112" s="122"/>
      <c r="GN112" s="122"/>
      <c r="GO112" s="122"/>
      <c r="GP112" s="122"/>
      <c r="GQ112" s="122"/>
      <c r="GR112" s="122"/>
      <c r="GS112" s="122"/>
      <c r="GT112" s="122"/>
      <c r="GU112" s="122"/>
      <c r="GV112" s="122"/>
      <c r="GW112" s="122"/>
      <c r="GX112" s="122"/>
      <c r="GY112" s="122"/>
      <c r="GZ112" s="122"/>
      <c r="HA112" s="122"/>
      <c r="HB112" s="122"/>
      <c r="HC112" s="122"/>
      <c r="HD112" s="122"/>
      <c r="HE112" s="122"/>
      <c r="HF112" s="122"/>
      <c r="HG112" s="122"/>
      <c r="HH112" s="122"/>
      <c r="HI112" s="122"/>
      <c r="HJ112" s="122"/>
      <c r="HK112" s="122"/>
      <c r="HL112" s="122"/>
      <c r="HM112" s="122"/>
      <c r="HN112" s="122"/>
      <c r="HO112" s="122"/>
      <c r="HP112" s="122"/>
      <c r="HQ112" s="122"/>
      <c r="HR112" s="122"/>
      <c r="HS112" s="122"/>
      <c r="HT112" s="122"/>
      <c r="HU112" s="122"/>
      <c r="HV112" s="122"/>
      <c r="HW112" s="122"/>
      <c r="HX112" s="122"/>
      <c r="HY112" s="122"/>
      <c r="HZ112" s="122"/>
      <c r="IA112" s="122"/>
      <c r="IB112" s="122"/>
      <c r="IC112" s="122"/>
      <c r="ID112" s="122"/>
      <c r="IE112" s="122"/>
      <c r="IF112" s="122"/>
      <c r="IG112" s="122"/>
      <c r="IH112" s="122"/>
      <c r="II112" s="122"/>
      <c r="IJ112" s="122"/>
      <c r="IK112" s="122"/>
      <c r="IL112" s="122"/>
      <c r="IM112" s="122"/>
      <c r="IN112" s="122"/>
      <c r="IO112" s="122"/>
      <c r="IP112" s="122"/>
      <c r="IQ112" s="122"/>
      <c r="IR112" s="122"/>
      <c r="IS112" s="122"/>
      <c r="IT112" s="122"/>
      <c r="IU112" s="122"/>
      <c r="IV112" s="122"/>
      <c r="IW112" s="122"/>
      <c r="IX112" s="122"/>
      <c r="IY112" s="122"/>
      <c r="IZ112" s="122"/>
      <c r="JA112" s="122"/>
      <c r="JB112" s="122"/>
      <c r="JC112" s="122"/>
      <c r="JD112" s="122"/>
      <c r="JE112" s="122"/>
      <c r="JF112" s="122"/>
      <c r="JG112" s="122"/>
      <c r="JH112" s="122"/>
      <c r="JI112" s="122"/>
      <c r="JJ112" s="122"/>
      <c r="JK112" s="122"/>
      <c r="JL112" s="122"/>
      <c r="JM112" s="122"/>
      <c r="JN112" s="122"/>
      <c r="JO112" s="122"/>
      <c r="JP112" s="122"/>
      <c r="JQ112" s="122"/>
      <c r="JR112" s="122"/>
      <c r="JS112" s="122"/>
      <c r="JT112" s="122"/>
      <c r="JU112" s="122"/>
      <c r="JV112" s="122"/>
      <c r="JW112" s="122"/>
      <c r="JX112" s="122"/>
      <c r="JY112" s="122"/>
      <c r="JZ112" s="122"/>
      <c r="KA112" s="122"/>
      <c r="KB112" s="122"/>
      <c r="KC112" s="122"/>
      <c r="KD112" s="122"/>
      <c r="KE112" s="122"/>
      <c r="KF112" s="122"/>
      <c r="KG112" s="122"/>
      <c r="KH112" s="122"/>
      <c r="KI112" s="122"/>
      <c r="KJ112" s="122"/>
      <c r="KK112" s="122"/>
      <c r="KL112" s="122"/>
      <c r="KM112" s="122"/>
      <c r="KN112" s="122"/>
      <c r="KO112" s="122"/>
      <c r="KP112" s="122"/>
      <c r="KQ112" s="122"/>
      <c r="KR112" s="122"/>
      <c r="KS112" s="122"/>
      <c r="KT112" s="122"/>
      <c r="KU112" s="122"/>
      <c r="KV112" s="122"/>
      <c r="KW112" s="122"/>
      <c r="KX112" s="122"/>
      <c r="KY112" s="122"/>
      <c r="KZ112" s="122"/>
      <c r="LA112" s="122"/>
      <c r="LB112" s="122"/>
      <c r="LC112" s="122"/>
      <c r="LD112" s="122"/>
      <c r="LE112" s="122"/>
      <c r="LF112" s="122"/>
      <c r="LG112" s="122"/>
      <c r="LH112" s="122"/>
      <c r="LI112" s="122"/>
      <c r="LJ112" s="122"/>
      <c r="LK112" s="122"/>
      <c r="LL112" s="122"/>
      <c r="LM112" s="122"/>
      <c r="LN112" s="122"/>
      <c r="LO112" s="122"/>
      <c r="LP112" s="122"/>
      <c r="LQ112" s="122"/>
      <c r="LR112" s="122"/>
      <c r="LS112" s="122"/>
    </row>
    <row r="113" spans="1:331" s="2" customFormat="1" ht="30" customHeight="1" x14ac:dyDescent="0.25">
      <c r="A113" s="57">
        <v>105</v>
      </c>
      <c r="B113" s="21" t="s">
        <v>188</v>
      </c>
      <c r="C113" s="57" t="s">
        <v>282</v>
      </c>
      <c r="D113" s="21" t="s">
        <v>145</v>
      </c>
      <c r="E113" s="21" t="s">
        <v>21</v>
      </c>
      <c r="F113" s="57" t="s">
        <v>265</v>
      </c>
      <c r="G113" s="67" t="s">
        <v>266</v>
      </c>
      <c r="H113" s="67" t="s">
        <v>266</v>
      </c>
      <c r="I113" s="23">
        <v>60000</v>
      </c>
      <c r="J113" s="23">
        <v>3486.68</v>
      </c>
      <c r="K113" s="23">
        <v>25</v>
      </c>
      <c r="L113" s="23">
        <f t="shared" si="88"/>
        <v>1722</v>
      </c>
      <c r="M113" s="23">
        <f t="shared" si="80"/>
        <v>4260</v>
      </c>
      <c r="N113" s="23">
        <f t="shared" si="81"/>
        <v>660.00000000000011</v>
      </c>
      <c r="O113" s="23">
        <f t="shared" si="82"/>
        <v>1824</v>
      </c>
      <c r="P113" s="23">
        <f t="shared" si="83"/>
        <v>4254</v>
      </c>
      <c r="Q113" s="23">
        <f t="shared" si="84"/>
        <v>3546</v>
      </c>
      <c r="R113" s="23">
        <f t="shared" si="85"/>
        <v>7057.68</v>
      </c>
      <c r="S113" s="23">
        <f t="shared" si="86"/>
        <v>9174</v>
      </c>
      <c r="T113" s="23">
        <f t="shared" si="87"/>
        <v>52942.32</v>
      </c>
      <c r="U113" s="120" t="s">
        <v>355</v>
      </c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  <c r="JI113" s="24"/>
      <c r="JJ113" s="24"/>
      <c r="JK113" s="24"/>
      <c r="JL113" s="24"/>
      <c r="JM113" s="24"/>
      <c r="JN113" s="24"/>
      <c r="JO113" s="24"/>
      <c r="JP113" s="24"/>
      <c r="JQ113" s="24"/>
      <c r="JR113" s="24"/>
      <c r="JS113" s="24"/>
      <c r="JT113" s="24"/>
      <c r="JU113" s="24"/>
      <c r="JV113" s="24"/>
      <c r="JW113" s="24"/>
      <c r="JX113" s="24"/>
      <c r="JY113" s="24"/>
      <c r="JZ113" s="24"/>
      <c r="KA113" s="24"/>
      <c r="KB113" s="24"/>
      <c r="KC113" s="24"/>
      <c r="KD113" s="24"/>
      <c r="KE113" s="24"/>
      <c r="KF113" s="24"/>
      <c r="KG113" s="24"/>
      <c r="KH113" s="24"/>
      <c r="KI113" s="24"/>
      <c r="KJ113" s="24"/>
      <c r="KK113" s="24"/>
      <c r="KL113" s="24"/>
      <c r="KM113" s="24"/>
      <c r="KN113" s="24"/>
      <c r="KO113" s="24"/>
      <c r="KP113" s="24"/>
      <c r="KQ113" s="24"/>
      <c r="KR113" s="24"/>
      <c r="KS113" s="24"/>
      <c r="KT113" s="24"/>
      <c r="KU113" s="24"/>
      <c r="KV113" s="24"/>
      <c r="KW113" s="24"/>
      <c r="KX113" s="24"/>
      <c r="KY113" s="24"/>
      <c r="KZ113" s="24"/>
      <c r="LA113" s="24"/>
      <c r="LB113" s="24"/>
      <c r="LC113" s="24"/>
      <c r="LD113" s="24"/>
      <c r="LE113" s="24"/>
      <c r="LF113" s="24"/>
      <c r="LG113" s="24"/>
      <c r="LH113" s="24"/>
      <c r="LI113" s="24"/>
      <c r="LJ113" s="24"/>
      <c r="LK113" s="24"/>
      <c r="LL113" s="24"/>
      <c r="LM113" s="24"/>
      <c r="LN113" s="24"/>
      <c r="LO113" s="24"/>
      <c r="LP113" s="24"/>
      <c r="LQ113" s="24"/>
      <c r="LR113" s="24"/>
      <c r="LS113" s="24"/>
    </row>
    <row r="114" spans="1:331" s="2" customFormat="1" ht="30" customHeight="1" x14ac:dyDescent="0.25">
      <c r="A114" s="57">
        <v>106</v>
      </c>
      <c r="B114" s="21" t="s">
        <v>375</v>
      </c>
      <c r="C114" s="57" t="s">
        <v>282</v>
      </c>
      <c r="D114" s="21" t="s">
        <v>145</v>
      </c>
      <c r="E114" s="21" t="s">
        <v>67</v>
      </c>
      <c r="F114" s="57" t="s">
        <v>265</v>
      </c>
      <c r="G114" s="67" t="s">
        <v>266</v>
      </c>
      <c r="H114" s="67" t="s">
        <v>266</v>
      </c>
      <c r="I114" s="23">
        <v>46000</v>
      </c>
      <c r="J114" s="23">
        <v>1289.46</v>
      </c>
      <c r="K114" s="23">
        <v>25</v>
      </c>
      <c r="L114" s="23">
        <f t="shared" ref="L114" si="98">I114*2.87%</f>
        <v>1320.2</v>
      </c>
      <c r="M114" s="23">
        <f t="shared" ref="M114" si="99">I114*7.1%</f>
        <v>3265.9999999999995</v>
      </c>
      <c r="N114" s="23">
        <f t="shared" ref="N114" si="100">I114*1.1%</f>
        <v>506.00000000000006</v>
      </c>
      <c r="O114" s="23">
        <f t="shared" ref="O114" si="101">I114*3.04%</f>
        <v>1398.4</v>
      </c>
      <c r="P114" s="23">
        <f t="shared" ref="P114" si="102">I114*7.09%</f>
        <v>3261.4</v>
      </c>
      <c r="Q114" s="23">
        <f t="shared" ref="Q114" si="103">+L114+O114</f>
        <v>2718.6000000000004</v>
      </c>
      <c r="R114" s="33">
        <f t="shared" ref="R114" si="104">SUM(J114+K114+L114+O114)</f>
        <v>4033.06</v>
      </c>
      <c r="S114" s="33">
        <f t="shared" ref="S114" si="105">SUM(M114+N114+P114)</f>
        <v>7033.4</v>
      </c>
      <c r="T114" s="33">
        <f t="shared" ref="T114" si="106">I114-R114</f>
        <v>41966.94</v>
      </c>
      <c r="U114" s="120" t="s">
        <v>355</v>
      </c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  <c r="IW114" s="24"/>
      <c r="IX114" s="24"/>
      <c r="IY114" s="24"/>
      <c r="IZ114" s="24"/>
      <c r="JA114" s="24"/>
      <c r="JB114" s="24"/>
      <c r="JC114" s="24"/>
      <c r="JD114" s="24"/>
      <c r="JE114" s="24"/>
      <c r="JF114" s="24"/>
      <c r="JG114" s="24"/>
      <c r="JH114" s="24"/>
      <c r="JI114" s="24"/>
      <c r="JJ114" s="24"/>
      <c r="JK114" s="24"/>
      <c r="JL114" s="24"/>
      <c r="JM114" s="24"/>
      <c r="JN114" s="24"/>
      <c r="JO114" s="24"/>
      <c r="JP114" s="24"/>
      <c r="JQ114" s="24"/>
      <c r="JR114" s="24"/>
      <c r="JS114" s="24"/>
      <c r="JT114" s="24"/>
      <c r="JU114" s="24"/>
      <c r="JV114" s="24"/>
      <c r="JW114" s="24"/>
      <c r="JX114" s="24"/>
      <c r="JY114" s="24"/>
      <c r="JZ114" s="24"/>
      <c r="KA114" s="24"/>
      <c r="KB114" s="24"/>
      <c r="KC114" s="24"/>
      <c r="KD114" s="24"/>
      <c r="KE114" s="24"/>
      <c r="KF114" s="24"/>
      <c r="KG114" s="24"/>
      <c r="KH114" s="24"/>
      <c r="KI114" s="24"/>
      <c r="KJ114" s="24"/>
      <c r="KK114" s="24"/>
      <c r="KL114" s="24"/>
      <c r="KM114" s="24"/>
      <c r="KN114" s="24"/>
      <c r="KO114" s="24"/>
      <c r="KP114" s="24"/>
      <c r="KQ114" s="24"/>
      <c r="KR114" s="24"/>
      <c r="KS114" s="24"/>
      <c r="KT114" s="24"/>
      <c r="KU114" s="24"/>
      <c r="KV114" s="24"/>
      <c r="KW114" s="24"/>
      <c r="KX114" s="24"/>
      <c r="KY114" s="24"/>
      <c r="KZ114" s="24"/>
      <c r="LA114" s="24"/>
      <c r="LB114" s="24"/>
      <c r="LC114" s="24"/>
      <c r="LD114" s="24"/>
      <c r="LE114" s="24"/>
      <c r="LF114" s="24"/>
      <c r="LG114" s="24"/>
      <c r="LH114" s="24"/>
      <c r="LI114" s="24"/>
      <c r="LJ114" s="24"/>
      <c r="LK114" s="24"/>
      <c r="LL114" s="24"/>
      <c r="LM114" s="24"/>
      <c r="LN114" s="24"/>
      <c r="LO114" s="24"/>
      <c r="LP114" s="24"/>
      <c r="LQ114" s="24"/>
      <c r="LR114" s="24"/>
      <c r="LS114" s="24"/>
    </row>
    <row r="115" spans="1:331" s="2" customFormat="1" ht="30" customHeight="1" x14ac:dyDescent="0.25">
      <c r="A115" s="57">
        <v>107</v>
      </c>
      <c r="B115" s="21" t="s">
        <v>311</v>
      </c>
      <c r="C115" s="57" t="s">
        <v>282</v>
      </c>
      <c r="D115" s="21" t="s">
        <v>312</v>
      </c>
      <c r="E115" s="21" t="s">
        <v>21</v>
      </c>
      <c r="F115" s="57" t="s">
        <v>265</v>
      </c>
      <c r="G115" s="67" t="s">
        <v>266</v>
      </c>
      <c r="H115" s="67" t="s">
        <v>266</v>
      </c>
      <c r="I115" s="23">
        <v>55000</v>
      </c>
      <c r="J115" s="23">
        <v>2559.6799999999998</v>
      </c>
      <c r="K115" s="23">
        <v>25</v>
      </c>
      <c r="L115" s="23">
        <f t="shared" ref="L115:L116" si="107">I115*2.87%</f>
        <v>1578.5</v>
      </c>
      <c r="M115" s="23">
        <f t="shared" ref="M115:M116" si="108">I115*7.1%</f>
        <v>3904.9999999999995</v>
      </c>
      <c r="N115" s="23">
        <f t="shared" ref="N115:N116" si="109">I115*1.1%</f>
        <v>605.00000000000011</v>
      </c>
      <c r="O115" s="23">
        <f t="shared" ref="O115:O116" si="110">I115*3.04%</f>
        <v>1672</v>
      </c>
      <c r="P115" s="23">
        <f t="shared" ref="P115:P116" si="111">I115*7.09%</f>
        <v>3899.5000000000005</v>
      </c>
      <c r="Q115" s="23">
        <f t="shared" ref="Q115:Q116" si="112">+L115+O115</f>
        <v>3250.5</v>
      </c>
      <c r="R115" s="23">
        <f t="shared" ref="R115:R116" si="113">SUM(J115+K115+L115+O115)</f>
        <v>5835.18</v>
      </c>
      <c r="S115" s="23">
        <f t="shared" ref="S115:S116" si="114">SUM(M115+N115+P115)</f>
        <v>8409.5</v>
      </c>
      <c r="T115" s="23">
        <f t="shared" ref="T115:T116" si="115">I115-R115</f>
        <v>49164.82</v>
      </c>
      <c r="U115" s="120" t="s">
        <v>355</v>
      </c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  <c r="JI115" s="24"/>
      <c r="JJ115" s="24"/>
      <c r="JK115" s="24"/>
      <c r="JL115" s="24"/>
      <c r="JM115" s="24"/>
      <c r="JN115" s="24"/>
      <c r="JO115" s="24"/>
      <c r="JP115" s="24"/>
      <c r="JQ115" s="24"/>
      <c r="JR115" s="24"/>
      <c r="JS115" s="24"/>
      <c r="JT115" s="24"/>
      <c r="JU115" s="24"/>
      <c r="JV115" s="24"/>
      <c r="JW115" s="24"/>
      <c r="JX115" s="24"/>
      <c r="JY115" s="24"/>
      <c r="JZ115" s="24"/>
      <c r="KA115" s="24"/>
      <c r="KB115" s="24"/>
      <c r="KC115" s="24"/>
      <c r="KD115" s="24"/>
      <c r="KE115" s="24"/>
      <c r="KF115" s="24"/>
      <c r="KG115" s="24"/>
      <c r="KH115" s="24"/>
      <c r="KI115" s="24"/>
      <c r="KJ115" s="24"/>
      <c r="KK115" s="24"/>
      <c r="KL115" s="24"/>
      <c r="KM115" s="24"/>
      <c r="KN115" s="24"/>
      <c r="KO115" s="24"/>
      <c r="KP115" s="24"/>
      <c r="KQ115" s="24"/>
      <c r="KR115" s="24"/>
      <c r="KS115" s="24"/>
      <c r="KT115" s="24"/>
      <c r="KU115" s="24"/>
      <c r="KV115" s="24"/>
      <c r="KW115" s="24"/>
      <c r="KX115" s="24"/>
      <c r="KY115" s="24"/>
      <c r="KZ115" s="24"/>
      <c r="LA115" s="24"/>
      <c r="LB115" s="24"/>
      <c r="LC115" s="24"/>
      <c r="LD115" s="24"/>
      <c r="LE115" s="24"/>
      <c r="LF115" s="24"/>
      <c r="LG115" s="24"/>
      <c r="LH115" s="24"/>
      <c r="LI115" s="24"/>
      <c r="LJ115" s="24"/>
      <c r="LK115" s="24"/>
      <c r="LL115" s="24"/>
      <c r="LM115" s="24"/>
      <c r="LN115" s="24"/>
      <c r="LO115" s="24"/>
      <c r="LP115" s="24"/>
      <c r="LQ115" s="24"/>
      <c r="LR115" s="24"/>
      <c r="LS115" s="24"/>
    </row>
    <row r="116" spans="1:331" s="2" customFormat="1" ht="30" customHeight="1" x14ac:dyDescent="0.25">
      <c r="A116" s="57">
        <v>108</v>
      </c>
      <c r="B116" s="21" t="s">
        <v>368</v>
      </c>
      <c r="C116" s="57" t="s">
        <v>282</v>
      </c>
      <c r="D116" s="21" t="s">
        <v>367</v>
      </c>
      <c r="E116" s="21" t="s">
        <v>21</v>
      </c>
      <c r="F116" s="57" t="s">
        <v>265</v>
      </c>
      <c r="G116" s="67" t="s">
        <v>266</v>
      </c>
      <c r="H116" s="67" t="s">
        <v>266</v>
      </c>
      <c r="I116" s="23">
        <v>60000</v>
      </c>
      <c r="J116" s="23">
        <v>3486.68</v>
      </c>
      <c r="K116" s="23">
        <v>25</v>
      </c>
      <c r="L116" s="23">
        <f t="shared" si="107"/>
        <v>1722</v>
      </c>
      <c r="M116" s="23">
        <f t="shared" si="108"/>
        <v>4260</v>
      </c>
      <c r="N116" s="23">
        <f t="shared" si="109"/>
        <v>660.00000000000011</v>
      </c>
      <c r="O116" s="23">
        <f t="shared" si="110"/>
        <v>1824</v>
      </c>
      <c r="P116" s="23">
        <f t="shared" si="111"/>
        <v>4254</v>
      </c>
      <c r="Q116" s="23">
        <f t="shared" si="112"/>
        <v>3546</v>
      </c>
      <c r="R116" s="23">
        <f t="shared" si="113"/>
        <v>7057.68</v>
      </c>
      <c r="S116" s="23">
        <f t="shared" si="114"/>
        <v>9174</v>
      </c>
      <c r="T116" s="23">
        <f t="shared" si="115"/>
        <v>52942.32</v>
      </c>
      <c r="U116" s="120" t="s">
        <v>355</v>
      </c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4"/>
      <c r="JC116" s="24"/>
      <c r="JD116" s="24"/>
      <c r="JE116" s="24"/>
      <c r="JF116" s="24"/>
      <c r="JG116" s="24"/>
      <c r="JH116" s="24"/>
      <c r="JI116" s="24"/>
      <c r="JJ116" s="24"/>
      <c r="JK116" s="24"/>
      <c r="JL116" s="24"/>
      <c r="JM116" s="24"/>
      <c r="JN116" s="24"/>
      <c r="JO116" s="24"/>
      <c r="JP116" s="24"/>
      <c r="JQ116" s="24"/>
      <c r="JR116" s="24"/>
      <c r="JS116" s="24"/>
      <c r="JT116" s="24"/>
      <c r="JU116" s="24"/>
      <c r="JV116" s="24"/>
      <c r="JW116" s="24"/>
      <c r="JX116" s="24"/>
      <c r="JY116" s="24"/>
      <c r="JZ116" s="24"/>
      <c r="KA116" s="24"/>
      <c r="KB116" s="24"/>
      <c r="KC116" s="24"/>
      <c r="KD116" s="24"/>
      <c r="KE116" s="24"/>
      <c r="KF116" s="24"/>
      <c r="KG116" s="24"/>
      <c r="KH116" s="24"/>
      <c r="KI116" s="24"/>
      <c r="KJ116" s="24"/>
      <c r="KK116" s="24"/>
      <c r="KL116" s="24"/>
      <c r="KM116" s="24"/>
      <c r="KN116" s="24"/>
      <c r="KO116" s="24"/>
      <c r="KP116" s="24"/>
      <c r="KQ116" s="24"/>
      <c r="KR116" s="24"/>
      <c r="KS116" s="24"/>
      <c r="KT116" s="24"/>
      <c r="KU116" s="24"/>
      <c r="KV116" s="24"/>
      <c r="KW116" s="24"/>
      <c r="KX116" s="24"/>
      <c r="KY116" s="24"/>
      <c r="KZ116" s="24"/>
      <c r="LA116" s="24"/>
      <c r="LB116" s="24"/>
      <c r="LC116" s="24"/>
      <c r="LD116" s="24"/>
      <c r="LE116" s="24"/>
      <c r="LF116" s="24"/>
      <c r="LG116" s="24"/>
      <c r="LH116" s="24"/>
      <c r="LI116" s="24"/>
      <c r="LJ116" s="24"/>
      <c r="LK116" s="24"/>
      <c r="LL116" s="24"/>
      <c r="LM116" s="24"/>
      <c r="LN116" s="24"/>
      <c r="LO116" s="24"/>
      <c r="LP116" s="24"/>
      <c r="LQ116" s="24"/>
      <c r="LR116" s="24"/>
      <c r="LS116" s="24"/>
    </row>
    <row r="117" spans="1:331" s="2" customFormat="1" ht="30" customHeight="1" x14ac:dyDescent="0.25">
      <c r="A117" s="57">
        <v>109</v>
      </c>
      <c r="B117" s="21" t="s">
        <v>78</v>
      </c>
      <c r="C117" s="57" t="s">
        <v>282</v>
      </c>
      <c r="D117" s="21" t="s">
        <v>77</v>
      </c>
      <c r="E117" s="21" t="s">
        <v>76</v>
      </c>
      <c r="F117" s="57" t="s">
        <v>265</v>
      </c>
      <c r="G117" s="67" t="s">
        <v>266</v>
      </c>
      <c r="H117" s="67" t="s">
        <v>266</v>
      </c>
      <c r="I117" s="23">
        <v>55000</v>
      </c>
      <c r="J117" s="23">
        <v>2559.6799999999998</v>
      </c>
      <c r="K117" s="23">
        <v>25</v>
      </c>
      <c r="L117" s="23">
        <f t="shared" si="88"/>
        <v>1578.5</v>
      </c>
      <c r="M117" s="23">
        <f t="shared" si="80"/>
        <v>3904.9999999999995</v>
      </c>
      <c r="N117" s="23">
        <f t="shared" si="81"/>
        <v>605.00000000000011</v>
      </c>
      <c r="O117" s="23">
        <f t="shared" si="82"/>
        <v>1672</v>
      </c>
      <c r="P117" s="23">
        <f t="shared" si="83"/>
        <v>3899.5000000000005</v>
      </c>
      <c r="Q117" s="23">
        <f t="shared" si="84"/>
        <v>3250.5</v>
      </c>
      <c r="R117" s="23">
        <f t="shared" si="85"/>
        <v>5835.18</v>
      </c>
      <c r="S117" s="23">
        <f t="shared" si="86"/>
        <v>8409.5</v>
      </c>
      <c r="T117" s="23">
        <f t="shared" si="87"/>
        <v>49164.82</v>
      </c>
      <c r="U117" s="120" t="s">
        <v>355</v>
      </c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  <c r="IW117" s="24"/>
      <c r="IX117" s="24"/>
      <c r="IY117" s="24"/>
      <c r="IZ117" s="24"/>
      <c r="JA117" s="24"/>
      <c r="JB117" s="24"/>
      <c r="JC117" s="24"/>
      <c r="JD117" s="24"/>
      <c r="JE117" s="24"/>
      <c r="JF117" s="24"/>
      <c r="JG117" s="24"/>
      <c r="JH117" s="24"/>
      <c r="JI117" s="24"/>
      <c r="JJ117" s="24"/>
      <c r="JK117" s="24"/>
      <c r="JL117" s="24"/>
      <c r="JM117" s="24"/>
      <c r="JN117" s="24"/>
      <c r="JO117" s="24"/>
      <c r="JP117" s="24"/>
      <c r="JQ117" s="24"/>
      <c r="JR117" s="24"/>
      <c r="JS117" s="24"/>
      <c r="JT117" s="24"/>
      <c r="JU117" s="24"/>
      <c r="JV117" s="24"/>
      <c r="JW117" s="24"/>
      <c r="JX117" s="24"/>
      <c r="JY117" s="24"/>
      <c r="JZ117" s="24"/>
      <c r="KA117" s="24"/>
      <c r="KB117" s="24"/>
      <c r="KC117" s="24"/>
      <c r="KD117" s="24"/>
      <c r="KE117" s="24"/>
      <c r="KF117" s="24"/>
      <c r="KG117" s="24"/>
      <c r="KH117" s="24"/>
      <c r="KI117" s="24"/>
      <c r="KJ117" s="24"/>
      <c r="KK117" s="24"/>
      <c r="KL117" s="24"/>
      <c r="KM117" s="24"/>
      <c r="KN117" s="24"/>
      <c r="KO117" s="24"/>
      <c r="KP117" s="24"/>
      <c r="KQ117" s="24"/>
      <c r="KR117" s="24"/>
      <c r="KS117" s="24"/>
      <c r="KT117" s="24"/>
      <c r="KU117" s="24"/>
      <c r="KV117" s="24"/>
      <c r="KW117" s="24"/>
      <c r="KX117" s="24"/>
      <c r="KY117" s="24"/>
      <c r="KZ117" s="24"/>
      <c r="LA117" s="24"/>
      <c r="LB117" s="24"/>
      <c r="LC117" s="24"/>
      <c r="LD117" s="24"/>
      <c r="LE117" s="24"/>
      <c r="LF117" s="24"/>
      <c r="LG117" s="24"/>
      <c r="LH117" s="24"/>
      <c r="LI117" s="24"/>
      <c r="LJ117" s="24"/>
      <c r="LK117" s="24"/>
      <c r="LL117" s="24"/>
      <c r="LM117" s="24"/>
      <c r="LN117" s="24"/>
      <c r="LO117" s="24"/>
      <c r="LP117" s="24"/>
      <c r="LQ117" s="24"/>
      <c r="LR117" s="24"/>
      <c r="LS117" s="24"/>
    </row>
    <row r="118" spans="1:331" s="2" customFormat="1" ht="30" customHeight="1" x14ac:dyDescent="0.25">
      <c r="A118" s="57">
        <v>110</v>
      </c>
      <c r="B118" s="21" t="s">
        <v>79</v>
      </c>
      <c r="C118" s="57" t="s">
        <v>282</v>
      </c>
      <c r="D118" s="21" t="s">
        <v>80</v>
      </c>
      <c r="E118" s="21" t="s">
        <v>76</v>
      </c>
      <c r="F118" s="57" t="s">
        <v>265</v>
      </c>
      <c r="G118" s="67" t="s">
        <v>266</v>
      </c>
      <c r="H118" s="67" t="s">
        <v>266</v>
      </c>
      <c r="I118" s="23">
        <v>55000</v>
      </c>
      <c r="J118" s="23">
        <v>2559.6799999999998</v>
      </c>
      <c r="K118" s="23">
        <v>25</v>
      </c>
      <c r="L118" s="23">
        <f t="shared" si="88"/>
        <v>1578.5</v>
      </c>
      <c r="M118" s="23">
        <f t="shared" si="80"/>
        <v>3904.9999999999995</v>
      </c>
      <c r="N118" s="23">
        <f t="shared" si="81"/>
        <v>605.00000000000011</v>
      </c>
      <c r="O118" s="23">
        <f t="shared" si="82"/>
        <v>1672</v>
      </c>
      <c r="P118" s="23">
        <f t="shared" si="83"/>
        <v>3899.5000000000005</v>
      </c>
      <c r="Q118" s="23">
        <f t="shared" si="84"/>
        <v>3250.5</v>
      </c>
      <c r="R118" s="23">
        <f t="shared" si="85"/>
        <v>5835.18</v>
      </c>
      <c r="S118" s="23">
        <f t="shared" si="86"/>
        <v>8409.5</v>
      </c>
      <c r="T118" s="23">
        <f t="shared" si="87"/>
        <v>49164.82</v>
      </c>
      <c r="U118" s="120" t="s">
        <v>355</v>
      </c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  <c r="JI118" s="24"/>
      <c r="JJ118" s="24"/>
      <c r="JK118" s="24"/>
      <c r="JL118" s="24"/>
      <c r="JM118" s="24"/>
      <c r="JN118" s="24"/>
      <c r="JO118" s="24"/>
      <c r="JP118" s="24"/>
      <c r="JQ118" s="24"/>
      <c r="JR118" s="24"/>
      <c r="JS118" s="24"/>
      <c r="JT118" s="24"/>
      <c r="JU118" s="24"/>
      <c r="JV118" s="24"/>
      <c r="JW118" s="24"/>
      <c r="JX118" s="24"/>
      <c r="JY118" s="24"/>
      <c r="JZ118" s="24"/>
      <c r="KA118" s="24"/>
      <c r="KB118" s="24"/>
      <c r="KC118" s="24"/>
      <c r="KD118" s="24"/>
      <c r="KE118" s="24"/>
      <c r="KF118" s="24"/>
      <c r="KG118" s="24"/>
      <c r="KH118" s="24"/>
      <c r="KI118" s="24"/>
      <c r="KJ118" s="24"/>
      <c r="KK118" s="24"/>
      <c r="KL118" s="24"/>
      <c r="KM118" s="24"/>
      <c r="KN118" s="24"/>
      <c r="KO118" s="24"/>
      <c r="KP118" s="24"/>
      <c r="KQ118" s="24"/>
      <c r="KR118" s="24"/>
      <c r="KS118" s="24"/>
      <c r="KT118" s="24"/>
      <c r="KU118" s="24"/>
      <c r="KV118" s="24"/>
      <c r="KW118" s="24"/>
      <c r="KX118" s="24"/>
      <c r="KY118" s="24"/>
      <c r="KZ118" s="24"/>
      <c r="LA118" s="24"/>
      <c r="LB118" s="24"/>
      <c r="LC118" s="24"/>
      <c r="LD118" s="24"/>
      <c r="LE118" s="24"/>
      <c r="LF118" s="24"/>
      <c r="LG118" s="24"/>
      <c r="LH118" s="24"/>
      <c r="LI118" s="24"/>
      <c r="LJ118" s="24"/>
      <c r="LK118" s="24"/>
      <c r="LL118" s="24"/>
      <c r="LM118" s="24"/>
      <c r="LN118" s="24"/>
      <c r="LO118" s="24"/>
      <c r="LP118" s="24"/>
      <c r="LQ118" s="24"/>
      <c r="LR118" s="24"/>
      <c r="LS118" s="24"/>
    </row>
    <row r="119" spans="1:331" s="2" customFormat="1" ht="30" customHeight="1" x14ac:dyDescent="0.25">
      <c r="A119" s="57">
        <v>111</v>
      </c>
      <c r="B119" s="21" t="s">
        <v>249</v>
      </c>
      <c r="C119" s="57" t="s">
        <v>283</v>
      </c>
      <c r="D119" s="21" t="s">
        <v>250</v>
      </c>
      <c r="E119" s="21" t="s">
        <v>67</v>
      </c>
      <c r="F119" s="57" t="s">
        <v>265</v>
      </c>
      <c r="G119" s="67" t="s">
        <v>266</v>
      </c>
      <c r="H119" s="67" t="s">
        <v>266</v>
      </c>
      <c r="I119" s="23">
        <v>46000</v>
      </c>
      <c r="J119" s="23">
        <v>1051.3499999999999</v>
      </c>
      <c r="K119" s="23">
        <v>25</v>
      </c>
      <c r="L119" s="23">
        <f t="shared" si="88"/>
        <v>1320.2</v>
      </c>
      <c r="M119" s="23">
        <f t="shared" si="80"/>
        <v>3265.9999999999995</v>
      </c>
      <c r="N119" s="23">
        <f t="shared" si="81"/>
        <v>506.00000000000006</v>
      </c>
      <c r="O119" s="23">
        <f t="shared" si="82"/>
        <v>1398.4</v>
      </c>
      <c r="P119" s="23">
        <f t="shared" si="83"/>
        <v>3261.4</v>
      </c>
      <c r="Q119" s="23">
        <f t="shared" si="84"/>
        <v>2718.6000000000004</v>
      </c>
      <c r="R119" s="23">
        <f t="shared" si="85"/>
        <v>3794.9500000000003</v>
      </c>
      <c r="S119" s="23">
        <f t="shared" si="86"/>
        <v>7033.4</v>
      </c>
      <c r="T119" s="23">
        <f t="shared" si="87"/>
        <v>42205.05</v>
      </c>
      <c r="U119" s="120" t="s">
        <v>355</v>
      </c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  <c r="JI119" s="24"/>
      <c r="JJ119" s="24"/>
      <c r="JK119" s="24"/>
      <c r="JL119" s="24"/>
      <c r="JM119" s="24"/>
      <c r="JN119" s="24"/>
      <c r="JO119" s="24"/>
      <c r="JP119" s="24"/>
      <c r="JQ119" s="24"/>
      <c r="JR119" s="24"/>
      <c r="JS119" s="24"/>
      <c r="JT119" s="24"/>
      <c r="JU119" s="24"/>
      <c r="JV119" s="24"/>
      <c r="JW119" s="24"/>
      <c r="JX119" s="24"/>
      <c r="JY119" s="24"/>
      <c r="JZ119" s="24"/>
      <c r="KA119" s="24"/>
      <c r="KB119" s="24"/>
      <c r="KC119" s="24"/>
      <c r="KD119" s="24"/>
      <c r="KE119" s="24"/>
      <c r="KF119" s="24"/>
      <c r="KG119" s="24"/>
      <c r="KH119" s="24"/>
      <c r="KI119" s="24"/>
      <c r="KJ119" s="24"/>
      <c r="KK119" s="24"/>
      <c r="KL119" s="24"/>
      <c r="KM119" s="24"/>
      <c r="KN119" s="24"/>
      <c r="KO119" s="24"/>
      <c r="KP119" s="24"/>
      <c r="KQ119" s="24"/>
      <c r="KR119" s="24"/>
      <c r="KS119" s="24"/>
      <c r="KT119" s="24"/>
      <c r="KU119" s="24"/>
      <c r="KV119" s="24"/>
      <c r="KW119" s="24"/>
      <c r="KX119" s="24"/>
      <c r="KY119" s="24"/>
      <c r="KZ119" s="24"/>
      <c r="LA119" s="24"/>
      <c r="LB119" s="24"/>
      <c r="LC119" s="24"/>
      <c r="LD119" s="24"/>
      <c r="LE119" s="24"/>
      <c r="LF119" s="24"/>
      <c r="LG119" s="24"/>
      <c r="LH119" s="24"/>
      <c r="LI119" s="24"/>
      <c r="LJ119" s="24"/>
      <c r="LK119" s="24"/>
      <c r="LL119" s="24"/>
      <c r="LM119" s="24"/>
      <c r="LN119" s="24"/>
      <c r="LO119" s="24"/>
      <c r="LP119" s="24"/>
      <c r="LQ119" s="24"/>
      <c r="LR119" s="24"/>
      <c r="LS119" s="24"/>
    </row>
    <row r="120" spans="1:331" s="2" customFormat="1" ht="30" customHeight="1" x14ac:dyDescent="0.25">
      <c r="A120" s="57">
        <v>112</v>
      </c>
      <c r="B120" s="21" t="s">
        <v>82</v>
      </c>
      <c r="C120" s="57" t="s">
        <v>282</v>
      </c>
      <c r="D120" s="21" t="s">
        <v>81</v>
      </c>
      <c r="E120" s="21" t="s">
        <v>76</v>
      </c>
      <c r="F120" s="57" t="s">
        <v>265</v>
      </c>
      <c r="G120" s="67" t="s">
        <v>266</v>
      </c>
      <c r="H120" s="67" t="s">
        <v>266</v>
      </c>
      <c r="I120" s="23">
        <v>55000</v>
      </c>
      <c r="J120" s="23">
        <v>2559.6799999999998</v>
      </c>
      <c r="K120" s="23">
        <v>25</v>
      </c>
      <c r="L120" s="23">
        <f t="shared" si="88"/>
        <v>1578.5</v>
      </c>
      <c r="M120" s="23">
        <f t="shared" si="80"/>
        <v>3904.9999999999995</v>
      </c>
      <c r="N120" s="23">
        <f t="shared" si="81"/>
        <v>605.00000000000011</v>
      </c>
      <c r="O120" s="23">
        <f t="shared" si="82"/>
        <v>1672</v>
      </c>
      <c r="P120" s="23">
        <f t="shared" si="83"/>
        <v>3899.5000000000005</v>
      </c>
      <c r="Q120" s="23">
        <f t="shared" si="84"/>
        <v>3250.5</v>
      </c>
      <c r="R120" s="23">
        <f t="shared" si="85"/>
        <v>5835.18</v>
      </c>
      <c r="S120" s="23">
        <f t="shared" si="86"/>
        <v>8409.5</v>
      </c>
      <c r="T120" s="23">
        <f t="shared" si="87"/>
        <v>49164.82</v>
      </c>
      <c r="U120" s="120" t="s">
        <v>355</v>
      </c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  <c r="IW120" s="24"/>
      <c r="IX120" s="24"/>
      <c r="IY120" s="24"/>
      <c r="IZ120" s="24"/>
      <c r="JA120" s="24"/>
      <c r="JB120" s="24"/>
      <c r="JC120" s="24"/>
      <c r="JD120" s="24"/>
      <c r="JE120" s="24"/>
      <c r="JF120" s="24"/>
      <c r="JG120" s="24"/>
      <c r="JH120" s="24"/>
      <c r="JI120" s="24"/>
      <c r="JJ120" s="24"/>
      <c r="JK120" s="24"/>
      <c r="JL120" s="24"/>
      <c r="JM120" s="24"/>
      <c r="JN120" s="24"/>
      <c r="JO120" s="24"/>
      <c r="JP120" s="24"/>
      <c r="JQ120" s="24"/>
      <c r="JR120" s="24"/>
      <c r="JS120" s="24"/>
      <c r="JT120" s="24"/>
      <c r="JU120" s="24"/>
      <c r="JV120" s="24"/>
      <c r="JW120" s="24"/>
      <c r="JX120" s="24"/>
      <c r="JY120" s="24"/>
      <c r="JZ120" s="24"/>
      <c r="KA120" s="24"/>
      <c r="KB120" s="24"/>
      <c r="KC120" s="24"/>
      <c r="KD120" s="24"/>
      <c r="KE120" s="24"/>
      <c r="KF120" s="24"/>
      <c r="KG120" s="24"/>
      <c r="KH120" s="24"/>
      <c r="KI120" s="24"/>
      <c r="KJ120" s="24"/>
      <c r="KK120" s="24"/>
      <c r="KL120" s="24"/>
      <c r="KM120" s="24"/>
      <c r="KN120" s="24"/>
      <c r="KO120" s="24"/>
      <c r="KP120" s="24"/>
      <c r="KQ120" s="24"/>
      <c r="KR120" s="24"/>
      <c r="KS120" s="24"/>
      <c r="KT120" s="24"/>
      <c r="KU120" s="24"/>
      <c r="KV120" s="24"/>
      <c r="KW120" s="24"/>
      <c r="KX120" s="24"/>
      <c r="KY120" s="24"/>
      <c r="KZ120" s="24"/>
      <c r="LA120" s="24"/>
      <c r="LB120" s="24"/>
      <c r="LC120" s="24"/>
      <c r="LD120" s="24"/>
      <c r="LE120" s="24"/>
      <c r="LF120" s="24"/>
      <c r="LG120" s="24"/>
      <c r="LH120" s="24"/>
      <c r="LI120" s="24"/>
      <c r="LJ120" s="24"/>
      <c r="LK120" s="24"/>
      <c r="LL120" s="24"/>
      <c r="LM120" s="24"/>
      <c r="LN120" s="24"/>
      <c r="LO120" s="24"/>
      <c r="LP120" s="24"/>
      <c r="LQ120" s="24"/>
      <c r="LR120" s="24"/>
      <c r="LS120" s="24"/>
    </row>
    <row r="121" spans="1:331" s="2" customFormat="1" ht="30" customHeight="1" x14ac:dyDescent="0.25">
      <c r="A121" s="57">
        <v>113</v>
      </c>
      <c r="B121" s="21" t="s">
        <v>377</v>
      </c>
      <c r="C121" s="57" t="s">
        <v>282</v>
      </c>
      <c r="D121" s="21" t="s">
        <v>81</v>
      </c>
      <c r="E121" s="34" t="s">
        <v>67</v>
      </c>
      <c r="F121" s="57" t="s">
        <v>265</v>
      </c>
      <c r="G121" s="67" t="s">
        <v>266</v>
      </c>
      <c r="H121" s="67" t="s">
        <v>266</v>
      </c>
      <c r="I121" s="23">
        <v>46000</v>
      </c>
      <c r="J121" s="23">
        <v>1289.46</v>
      </c>
      <c r="K121" s="23">
        <v>25</v>
      </c>
      <c r="L121" s="23">
        <f t="shared" si="88"/>
        <v>1320.2</v>
      </c>
      <c r="M121" s="23">
        <f t="shared" si="80"/>
        <v>3265.9999999999995</v>
      </c>
      <c r="N121" s="23">
        <f t="shared" si="81"/>
        <v>506.00000000000006</v>
      </c>
      <c r="O121" s="23">
        <f t="shared" si="82"/>
        <v>1398.4</v>
      </c>
      <c r="P121" s="23">
        <f t="shared" si="83"/>
        <v>3261.4</v>
      </c>
      <c r="Q121" s="23">
        <f t="shared" si="84"/>
        <v>2718.6000000000004</v>
      </c>
      <c r="R121" s="23">
        <f t="shared" si="85"/>
        <v>4033.06</v>
      </c>
      <c r="S121" s="23">
        <f t="shared" si="86"/>
        <v>7033.4</v>
      </c>
      <c r="T121" s="23">
        <f t="shared" si="87"/>
        <v>41966.94</v>
      </c>
      <c r="U121" s="120" t="s">
        <v>355</v>
      </c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  <c r="IW121" s="24"/>
      <c r="IX121" s="24"/>
      <c r="IY121" s="24"/>
      <c r="IZ121" s="24"/>
      <c r="JA121" s="24"/>
      <c r="JB121" s="24"/>
      <c r="JC121" s="24"/>
      <c r="JD121" s="24"/>
      <c r="JE121" s="24"/>
      <c r="JF121" s="24"/>
      <c r="JG121" s="24"/>
      <c r="JH121" s="24"/>
      <c r="JI121" s="24"/>
      <c r="JJ121" s="24"/>
      <c r="JK121" s="24"/>
      <c r="JL121" s="24"/>
      <c r="JM121" s="24"/>
      <c r="JN121" s="24"/>
      <c r="JO121" s="24"/>
      <c r="JP121" s="24"/>
      <c r="JQ121" s="24"/>
      <c r="JR121" s="24"/>
      <c r="JS121" s="24"/>
      <c r="JT121" s="24"/>
      <c r="JU121" s="24"/>
      <c r="JV121" s="24"/>
      <c r="JW121" s="24"/>
      <c r="JX121" s="24"/>
      <c r="JY121" s="24"/>
      <c r="JZ121" s="24"/>
      <c r="KA121" s="24"/>
      <c r="KB121" s="24"/>
      <c r="KC121" s="24"/>
      <c r="KD121" s="24"/>
      <c r="KE121" s="24"/>
      <c r="KF121" s="24"/>
      <c r="KG121" s="24"/>
      <c r="KH121" s="24"/>
      <c r="KI121" s="24"/>
      <c r="KJ121" s="24"/>
      <c r="KK121" s="24"/>
      <c r="KL121" s="24"/>
      <c r="KM121" s="24"/>
      <c r="KN121" s="24"/>
      <c r="KO121" s="24"/>
      <c r="KP121" s="24"/>
      <c r="KQ121" s="24"/>
      <c r="KR121" s="24"/>
      <c r="KS121" s="24"/>
      <c r="KT121" s="24"/>
      <c r="KU121" s="24"/>
      <c r="KV121" s="24"/>
      <c r="KW121" s="24"/>
      <c r="KX121" s="24"/>
      <c r="KY121" s="24"/>
      <c r="KZ121" s="24"/>
      <c r="LA121" s="24"/>
      <c r="LB121" s="24"/>
      <c r="LC121" s="24"/>
      <c r="LD121" s="24"/>
      <c r="LE121" s="24"/>
      <c r="LF121" s="24"/>
      <c r="LG121" s="24"/>
      <c r="LH121" s="24"/>
      <c r="LI121" s="24"/>
      <c r="LJ121" s="24"/>
      <c r="LK121" s="24"/>
      <c r="LL121" s="24"/>
      <c r="LM121" s="24"/>
      <c r="LN121" s="24"/>
      <c r="LO121" s="24"/>
      <c r="LP121" s="24"/>
      <c r="LQ121" s="24"/>
      <c r="LR121" s="24"/>
      <c r="LS121" s="24"/>
    </row>
    <row r="122" spans="1:331" s="36" customFormat="1" ht="30" customHeight="1" x14ac:dyDescent="0.25">
      <c r="A122" s="57">
        <v>114</v>
      </c>
      <c r="B122" s="21" t="s">
        <v>165</v>
      </c>
      <c r="C122" s="57" t="s">
        <v>282</v>
      </c>
      <c r="D122" s="21" t="s">
        <v>385</v>
      </c>
      <c r="E122" s="21" t="s">
        <v>74</v>
      </c>
      <c r="F122" s="57" t="s">
        <v>265</v>
      </c>
      <c r="G122" s="67" t="s">
        <v>266</v>
      </c>
      <c r="H122" s="67" t="s">
        <v>266</v>
      </c>
      <c r="I122" s="23">
        <v>46000</v>
      </c>
      <c r="J122" s="23">
        <v>1289.46</v>
      </c>
      <c r="K122" s="23">
        <v>25</v>
      </c>
      <c r="L122" s="23">
        <f>I122*2.87%</f>
        <v>1320.2</v>
      </c>
      <c r="M122" s="23">
        <f>I122*7.1%</f>
        <v>3265.9999999999995</v>
      </c>
      <c r="N122" s="23">
        <f>I122*1.1%</f>
        <v>506.00000000000006</v>
      </c>
      <c r="O122" s="23">
        <f>I122*3.04%</f>
        <v>1398.4</v>
      </c>
      <c r="P122" s="23">
        <f>I122*7.09%</f>
        <v>3261.4</v>
      </c>
      <c r="Q122" s="23">
        <f>+L122+O122</f>
        <v>2718.6000000000004</v>
      </c>
      <c r="R122" s="23">
        <f>SUM(J122+K122+L122+O122)</f>
        <v>4033.06</v>
      </c>
      <c r="S122" s="23">
        <f>SUM(M122+N122+P122)</f>
        <v>7033.4</v>
      </c>
      <c r="T122" s="23">
        <f>I122-R122</f>
        <v>41966.94</v>
      </c>
      <c r="U122" s="120" t="s">
        <v>355</v>
      </c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  <c r="IW122" s="24"/>
      <c r="IX122" s="24"/>
      <c r="IY122" s="24"/>
      <c r="IZ122" s="24"/>
      <c r="JA122" s="24"/>
      <c r="JB122" s="24"/>
      <c r="JC122" s="24"/>
      <c r="JD122" s="24"/>
      <c r="JE122" s="24"/>
      <c r="JF122" s="24"/>
      <c r="JG122" s="24"/>
      <c r="JH122" s="24"/>
      <c r="JI122" s="24"/>
      <c r="JJ122" s="24"/>
      <c r="JK122" s="24"/>
      <c r="JL122" s="24"/>
      <c r="JM122" s="24"/>
      <c r="JN122" s="24"/>
      <c r="JO122" s="24"/>
      <c r="JP122" s="24"/>
      <c r="JQ122" s="24"/>
      <c r="JR122" s="24"/>
      <c r="JS122" s="24"/>
      <c r="JT122" s="24"/>
      <c r="JU122" s="24"/>
      <c r="JV122" s="24"/>
      <c r="JW122" s="24"/>
      <c r="JX122" s="24"/>
      <c r="JY122" s="24"/>
      <c r="JZ122" s="24"/>
      <c r="KA122" s="24"/>
      <c r="KB122" s="24"/>
      <c r="KC122" s="24"/>
      <c r="KD122" s="24"/>
      <c r="KE122" s="24"/>
      <c r="KF122" s="24"/>
      <c r="KG122" s="24"/>
      <c r="KH122" s="24"/>
      <c r="KI122" s="24"/>
      <c r="KJ122" s="24"/>
      <c r="KK122" s="24"/>
      <c r="KL122" s="24"/>
      <c r="KM122" s="24"/>
      <c r="KN122" s="24"/>
      <c r="KO122" s="24"/>
      <c r="KP122" s="24"/>
      <c r="KQ122" s="24"/>
      <c r="KR122" s="24"/>
      <c r="KS122" s="24"/>
      <c r="KT122" s="24"/>
      <c r="KU122" s="24"/>
      <c r="KV122" s="24"/>
      <c r="KW122" s="24"/>
      <c r="KX122" s="24"/>
      <c r="KY122" s="24"/>
      <c r="KZ122" s="24"/>
      <c r="LA122" s="24"/>
      <c r="LB122" s="24"/>
      <c r="LC122" s="24"/>
      <c r="LD122" s="24"/>
      <c r="LE122" s="24"/>
      <c r="LF122" s="24"/>
      <c r="LG122" s="24"/>
      <c r="LH122" s="24"/>
      <c r="LI122" s="24"/>
      <c r="LJ122" s="24"/>
      <c r="LK122" s="24"/>
      <c r="LL122" s="24"/>
      <c r="LM122" s="24"/>
      <c r="LN122" s="24"/>
      <c r="LO122" s="24"/>
      <c r="LP122" s="24"/>
      <c r="LQ122" s="24"/>
      <c r="LR122" s="24"/>
      <c r="LS122" s="24"/>
    </row>
    <row r="123" spans="1:331" s="36" customFormat="1" ht="30" customHeight="1" x14ac:dyDescent="0.25">
      <c r="A123" s="57">
        <v>115</v>
      </c>
      <c r="B123" s="21" t="s">
        <v>411</v>
      </c>
      <c r="C123" s="57" t="s">
        <v>282</v>
      </c>
      <c r="D123" s="21" t="s">
        <v>385</v>
      </c>
      <c r="E123" s="21" t="s">
        <v>74</v>
      </c>
      <c r="F123" s="57" t="s">
        <v>265</v>
      </c>
      <c r="G123" s="67" t="s">
        <v>266</v>
      </c>
      <c r="H123" s="67" t="s">
        <v>266</v>
      </c>
      <c r="I123" s="23">
        <v>45000</v>
      </c>
      <c r="J123" s="23">
        <v>1148.33</v>
      </c>
      <c r="K123" s="23">
        <v>25</v>
      </c>
      <c r="L123" s="23">
        <f>I123*2.87%</f>
        <v>1291.5</v>
      </c>
      <c r="M123" s="23">
        <f>I123*7.1%</f>
        <v>3194.9999999999995</v>
      </c>
      <c r="N123" s="23">
        <f>I123*1.1%</f>
        <v>495.00000000000006</v>
      </c>
      <c r="O123" s="23">
        <f>I123*3.04%</f>
        <v>1368</v>
      </c>
      <c r="P123" s="23">
        <f>I123*7.09%</f>
        <v>3190.5</v>
      </c>
      <c r="Q123" s="23">
        <f>+L123+O123</f>
        <v>2659.5</v>
      </c>
      <c r="R123" s="23">
        <f>SUM(J123+K123+L123+O123)</f>
        <v>3832.83</v>
      </c>
      <c r="S123" s="23">
        <f>SUM(M123+N123+P123)</f>
        <v>6880.5</v>
      </c>
      <c r="T123" s="23">
        <f>I123-R123</f>
        <v>41167.17</v>
      </c>
      <c r="U123" s="120" t="s">
        <v>355</v>
      </c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  <c r="IW123" s="24"/>
      <c r="IX123" s="24"/>
      <c r="IY123" s="24"/>
      <c r="IZ123" s="24"/>
      <c r="JA123" s="24"/>
      <c r="JB123" s="24"/>
      <c r="JC123" s="24"/>
      <c r="JD123" s="24"/>
      <c r="JE123" s="24"/>
      <c r="JF123" s="24"/>
      <c r="JG123" s="24"/>
      <c r="JH123" s="24"/>
      <c r="JI123" s="24"/>
      <c r="JJ123" s="24"/>
      <c r="JK123" s="24"/>
      <c r="JL123" s="24"/>
      <c r="JM123" s="24"/>
      <c r="JN123" s="24"/>
      <c r="JO123" s="24"/>
      <c r="JP123" s="24"/>
      <c r="JQ123" s="24"/>
      <c r="JR123" s="24"/>
      <c r="JS123" s="24"/>
      <c r="JT123" s="24"/>
      <c r="JU123" s="24"/>
      <c r="JV123" s="24"/>
      <c r="JW123" s="24"/>
      <c r="JX123" s="24"/>
      <c r="JY123" s="24"/>
      <c r="JZ123" s="24"/>
      <c r="KA123" s="24"/>
      <c r="KB123" s="24"/>
      <c r="KC123" s="24"/>
      <c r="KD123" s="24"/>
      <c r="KE123" s="24"/>
      <c r="KF123" s="24"/>
      <c r="KG123" s="24"/>
      <c r="KH123" s="24"/>
      <c r="KI123" s="24"/>
      <c r="KJ123" s="24"/>
      <c r="KK123" s="24"/>
      <c r="KL123" s="24"/>
      <c r="KM123" s="24"/>
      <c r="KN123" s="24"/>
      <c r="KO123" s="24"/>
      <c r="KP123" s="24"/>
      <c r="KQ123" s="24"/>
      <c r="KR123" s="24"/>
      <c r="KS123" s="24"/>
      <c r="KT123" s="24"/>
      <c r="KU123" s="24"/>
      <c r="KV123" s="24"/>
      <c r="KW123" s="24"/>
      <c r="KX123" s="24"/>
      <c r="KY123" s="24"/>
      <c r="KZ123" s="24"/>
      <c r="LA123" s="24"/>
      <c r="LB123" s="24"/>
      <c r="LC123" s="24"/>
      <c r="LD123" s="24"/>
      <c r="LE123" s="24"/>
      <c r="LF123" s="24"/>
      <c r="LG123" s="24"/>
      <c r="LH123" s="24"/>
      <c r="LI123" s="24"/>
      <c r="LJ123" s="24"/>
      <c r="LK123" s="24"/>
      <c r="LL123" s="24"/>
      <c r="LM123" s="24"/>
      <c r="LN123" s="24"/>
      <c r="LO123" s="24"/>
      <c r="LP123" s="24"/>
      <c r="LQ123" s="24"/>
      <c r="LR123" s="24"/>
      <c r="LS123" s="24"/>
    </row>
    <row r="124" spans="1:331" s="36" customFormat="1" ht="30" customHeight="1" x14ac:dyDescent="0.25">
      <c r="A124" s="57">
        <v>116</v>
      </c>
      <c r="B124" s="21" t="s">
        <v>420</v>
      </c>
      <c r="C124" s="57" t="s">
        <v>282</v>
      </c>
      <c r="D124" s="21" t="s">
        <v>385</v>
      </c>
      <c r="E124" s="21" t="s">
        <v>67</v>
      </c>
      <c r="F124" s="57" t="s">
        <v>265</v>
      </c>
      <c r="G124" s="67" t="s">
        <v>266</v>
      </c>
      <c r="H124" s="67" t="s">
        <v>266</v>
      </c>
      <c r="I124" s="23">
        <v>46000</v>
      </c>
      <c r="J124" s="23">
        <v>1289.46</v>
      </c>
      <c r="K124" s="23">
        <v>25</v>
      </c>
      <c r="L124" s="23">
        <f>I124*2.87%</f>
        <v>1320.2</v>
      </c>
      <c r="M124" s="23">
        <f>I124*7.1%</f>
        <v>3265.9999999999995</v>
      </c>
      <c r="N124" s="23">
        <f>I124*1.1%</f>
        <v>506.00000000000006</v>
      </c>
      <c r="O124" s="23">
        <f>I124*3.04%</f>
        <v>1398.4</v>
      </c>
      <c r="P124" s="23">
        <f>I124*7.09%</f>
        <v>3261.4</v>
      </c>
      <c r="Q124" s="23">
        <f>+L124+O124</f>
        <v>2718.6000000000004</v>
      </c>
      <c r="R124" s="23">
        <f>SUM(J124+K124+L124+O124)</f>
        <v>4033.06</v>
      </c>
      <c r="S124" s="23">
        <f>SUM(M124+N124+P124)</f>
        <v>7033.4</v>
      </c>
      <c r="T124" s="23">
        <f>I124-R124</f>
        <v>41966.94</v>
      </c>
      <c r="U124" s="120" t="s">
        <v>355</v>
      </c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  <c r="IW124" s="24"/>
      <c r="IX124" s="24"/>
      <c r="IY124" s="24"/>
      <c r="IZ124" s="24"/>
      <c r="JA124" s="24"/>
      <c r="JB124" s="24"/>
      <c r="JC124" s="24"/>
      <c r="JD124" s="24"/>
      <c r="JE124" s="24"/>
      <c r="JF124" s="24"/>
      <c r="JG124" s="24"/>
      <c r="JH124" s="24"/>
      <c r="JI124" s="24"/>
      <c r="JJ124" s="24"/>
      <c r="JK124" s="24"/>
      <c r="JL124" s="24"/>
      <c r="JM124" s="24"/>
      <c r="JN124" s="24"/>
      <c r="JO124" s="24"/>
      <c r="JP124" s="24"/>
      <c r="JQ124" s="24"/>
      <c r="JR124" s="24"/>
      <c r="JS124" s="24"/>
      <c r="JT124" s="24"/>
      <c r="JU124" s="24"/>
      <c r="JV124" s="24"/>
      <c r="JW124" s="24"/>
      <c r="JX124" s="24"/>
      <c r="JY124" s="24"/>
      <c r="JZ124" s="24"/>
      <c r="KA124" s="24"/>
      <c r="KB124" s="24"/>
      <c r="KC124" s="24"/>
      <c r="KD124" s="24"/>
      <c r="KE124" s="24"/>
      <c r="KF124" s="24"/>
      <c r="KG124" s="24"/>
      <c r="KH124" s="24"/>
      <c r="KI124" s="24"/>
      <c r="KJ124" s="24"/>
      <c r="KK124" s="24"/>
      <c r="KL124" s="24"/>
      <c r="KM124" s="24"/>
      <c r="KN124" s="24"/>
      <c r="KO124" s="24"/>
      <c r="KP124" s="24"/>
      <c r="KQ124" s="24"/>
      <c r="KR124" s="24"/>
      <c r="KS124" s="24"/>
      <c r="KT124" s="24"/>
      <c r="KU124" s="24"/>
      <c r="KV124" s="24"/>
      <c r="KW124" s="24"/>
      <c r="KX124" s="24"/>
      <c r="KY124" s="24"/>
      <c r="KZ124" s="24"/>
      <c r="LA124" s="24"/>
      <c r="LB124" s="24"/>
      <c r="LC124" s="24"/>
      <c r="LD124" s="24"/>
      <c r="LE124" s="24"/>
      <c r="LF124" s="24"/>
      <c r="LG124" s="24"/>
      <c r="LH124" s="24"/>
      <c r="LI124" s="24"/>
      <c r="LJ124" s="24"/>
      <c r="LK124" s="24"/>
      <c r="LL124" s="24"/>
      <c r="LM124" s="24"/>
      <c r="LN124" s="24"/>
      <c r="LO124" s="24"/>
      <c r="LP124" s="24"/>
      <c r="LQ124" s="24"/>
      <c r="LR124" s="24"/>
      <c r="LS124" s="24"/>
    </row>
    <row r="125" spans="1:331" s="2" customFormat="1" ht="30" customHeight="1" x14ac:dyDescent="0.25">
      <c r="A125" s="57">
        <v>117</v>
      </c>
      <c r="B125" s="21" t="s">
        <v>84</v>
      </c>
      <c r="C125" s="57" t="s">
        <v>282</v>
      </c>
      <c r="D125" s="21" t="s">
        <v>83</v>
      </c>
      <c r="E125" s="21" t="s">
        <v>21</v>
      </c>
      <c r="F125" s="57" t="s">
        <v>265</v>
      </c>
      <c r="G125" s="67" t="s">
        <v>266</v>
      </c>
      <c r="H125" s="67" t="s">
        <v>266</v>
      </c>
      <c r="I125" s="23">
        <v>60000</v>
      </c>
      <c r="J125" s="23">
        <v>3486.68</v>
      </c>
      <c r="K125" s="23">
        <v>25</v>
      </c>
      <c r="L125" s="23">
        <f t="shared" si="88"/>
        <v>1722</v>
      </c>
      <c r="M125" s="23">
        <f t="shared" si="80"/>
        <v>4260</v>
      </c>
      <c r="N125" s="23">
        <f t="shared" si="81"/>
        <v>660.00000000000011</v>
      </c>
      <c r="O125" s="23">
        <f t="shared" si="82"/>
        <v>1824</v>
      </c>
      <c r="P125" s="23">
        <f t="shared" si="83"/>
        <v>4254</v>
      </c>
      <c r="Q125" s="23">
        <f t="shared" si="84"/>
        <v>3546</v>
      </c>
      <c r="R125" s="23">
        <f t="shared" si="85"/>
        <v>7057.68</v>
      </c>
      <c r="S125" s="23">
        <f t="shared" si="86"/>
        <v>9174</v>
      </c>
      <c r="T125" s="23">
        <f t="shared" si="87"/>
        <v>52942.32</v>
      </c>
      <c r="U125" s="120" t="s">
        <v>355</v>
      </c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  <c r="IW125" s="24"/>
      <c r="IX125" s="24"/>
      <c r="IY125" s="24"/>
      <c r="IZ125" s="24"/>
      <c r="JA125" s="24"/>
      <c r="JB125" s="24"/>
      <c r="JC125" s="24"/>
      <c r="JD125" s="24"/>
      <c r="JE125" s="24"/>
      <c r="JF125" s="24"/>
      <c r="JG125" s="24"/>
      <c r="JH125" s="24"/>
      <c r="JI125" s="24"/>
      <c r="JJ125" s="24"/>
      <c r="JK125" s="24"/>
      <c r="JL125" s="24"/>
      <c r="JM125" s="24"/>
      <c r="JN125" s="24"/>
      <c r="JO125" s="24"/>
      <c r="JP125" s="24"/>
      <c r="JQ125" s="24"/>
      <c r="JR125" s="24"/>
      <c r="JS125" s="24"/>
      <c r="JT125" s="24"/>
      <c r="JU125" s="24"/>
      <c r="JV125" s="24"/>
      <c r="JW125" s="24"/>
      <c r="JX125" s="24"/>
      <c r="JY125" s="24"/>
      <c r="JZ125" s="24"/>
      <c r="KA125" s="24"/>
      <c r="KB125" s="24"/>
      <c r="KC125" s="24"/>
      <c r="KD125" s="24"/>
      <c r="KE125" s="24"/>
      <c r="KF125" s="24"/>
      <c r="KG125" s="24"/>
      <c r="KH125" s="24"/>
      <c r="KI125" s="24"/>
      <c r="KJ125" s="24"/>
      <c r="KK125" s="24"/>
      <c r="KL125" s="24"/>
      <c r="KM125" s="24"/>
      <c r="KN125" s="24"/>
      <c r="KO125" s="24"/>
      <c r="KP125" s="24"/>
      <c r="KQ125" s="24"/>
      <c r="KR125" s="24"/>
      <c r="KS125" s="24"/>
      <c r="KT125" s="24"/>
      <c r="KU125" s="24"/>
      <c r="KV125" s="24"/>
      <c r="KW125" s="24"/>
      <c r="KX125" s="24"/>
      <c r="KY125" s="24"/>
      <c r="KZ125" s="24"/>
      <c r="LA125" s="24"/>
      <c r="LB125" s="24"/>
      <c r="LC125" s="24"/>
      <c r="LD125" s="24"/>
      <c r="LE125" s="24"/>
      <c r="LF125" s="24"/>
      <c r="LG125" s="24"/>
      <c r="LH125" s="24"/>
      <c r="LI125" s="24"/>
      <c r="LJ125" s="24"/>
      <c r="LK125" s="24"/>
      <c r="LL125" s="24"/>
      <c r="LM125" s="24"/>
      <c r="LN125" s="24"/>
      <c r="LO125" s="24"/>
      <c r="LP125" s="24"/>
      <c r="LQ125" s="24"/>
      <c r="LR125" s="24"/>
      <c r="LS125" s="24"/>
    </row>
    <row r="126" spans="1:331" s="2" customFormat="1" ht="30" customHeight="1" x14ac:dyDescent="0.25">
      <c r="A126" s="57">
        <v>118</v>
      </c>
      <c r="B126" s="21" t="s">
        <v>86</v>
      </c>
      <c r="C126" s="57" t="s">
        <v>282</v>
      </c>
      <c r="D126" s="21" t="s">
        <v>85</v>
      </c>
      <c r="E126" s="21" t="s">
        <v>21</v>
      </c>
      <c r="F126" s="57" t="s">
        <v>265</v>
      </c>
      <c r="G126" s="67" t="s">
        <v>266</v>
      </c>
      <c r="H126" s="67" t="s">
        <v>266</v>
      </c>
      <c r="I126" s="23">
        <v>60000</v>
      </c>
      <c r="J126" s="23">
        <v>3486.68</v>
      </c>
      <c r="K126" s="23">
        <v>25</v>
      </c>
      <c r="L126" s="23">
        <f t="shared" si="88"/>
        <v>1722</v>
      </c>
      <c r="M126" s="23">
        <f t="shared" si="80"/>
        <v>4260</v>
      </c>
      <c r="N126" s="23">
        <f t="shared" si="81"/>
        <v>660.00000000000011</v>
      </c>
      <c r="O126" s="23">
        <f t="shared" si="82"/>
        <v>1824</v>
      </c>
      <c r="P126" s="23">
        <f t="shared" si="83"/>
        <v>4254</v>
      </c>
      <c r="Q126" s="23">
        <f t="shared" si="84"/>
        <v>3546</v>
      </c>
      <c r="R126" s="23">
        <f t="shared" ref="R126:R128" si="116">SUM(J126+K126+L126+O126)</f>
        <v>7057.68</v>
      </c>
      <c r="S126" s="23">
        <f t="shared" ref="S126:S128" si="117">SUM(M126+N126+P126)</f>
        <v>9174</v>
      </c>
      <c r="T126" s="23">
        <f t="shared" ref="T126:T128" si="118">I126-R126</f>
        <v>52942.32</v>
      </c>
      <c r="U126" s="120" t="s">
        <v>355</v>
      </c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  <c r="JI126" s="24"/>
      <c r="JJ126" s="24"/>
      <c r="JK126" s="24"/>
      <c r="JL126" s="24"/>
      <c r="JM126" s="24"/>
      <c r="JN126" s="24"/>
      <c r="JO126" s="24"/>
      <c r="JP126" s="24"/>
      <c r="JQ126" s="24"/>
      <c r="JR126" s="24"/>
      <c r="JS126" s="24"/>
      <c r="JT126" s="24"/>
      <c r="JU126" s="24"/>
      <c r="JV126" s="24"/>
      <c r="JW126" s="24"/>
      <c r="JX126" s="24"/>
      <c r="JY126" s="24"/>
      <c r="JZ126" s="24"/>
      <c r="KA126" s="24"/>
      <c r="KB126" s="24"/>
      <c r="KC126" s="24"/>
      <c r="KD126" s="24"/>
      <c r="KE126" s="24"/>
      <c r="KF126" s="24"/>
      <c r="KG126" s="24"/>
      <c r="KH126" s="24"/>
      <c r="KI126" s="24"/>
      <c r="KJ126" s="24"/>
      <c r="KK126" s="24"/>
      <c r="KL126" s="24"/>
      <c r="KM126" s="24"/>
      <c r="KN126" s="24"/>
      <c r="KO126" s="24"/>
      <c r="KP126" s="24"/>
      <c r="KQ126" s="24"/>
      <c r="KR126" s="24"/>
      <c r="KS126" s="24"/>
      <c r="KT126" s="24"/>
      <c r="KU126" s="24"/>
      <c r="KV126" s="24"/>
      <c r="KW126" s="24"/>
      <c r="KX126" s="24"/>
      <c r="KY126" s="24"/>
      <c r="KZ126" s="24"/>
      <c r="LA126" s="24"/>
      <c r="LB126" s="24"/>
      <c r="LC126" s="24"/>
      <c r="LD126" s="24"/>
      <c r="LE126" s="24"/>
      <c r="LF126" s="24"/>
      <c r="LG126" s="24"/>
      <c r="LH126" s="24"/>
      <c r="LI126" s="24"/>
      <c r="LJ126" s="24"/>
      <c r="LK126" s="24"/>
      <c r="LL126" s="24"/>
      <c r="LM126" s="24"/>
      <c r="LN126" s="24"/>
      <c r="LO126" s="24"/>
      <c r="LP126" s="24"/>
      <c r="LQ126" s="24"/>
      <c r="LR126" s="24"/>
      <c r="LS126" s="24"/>
    </row>
    <row r="127" spans="1:331" s="2" customFormat="1" ht="30" customHeight="1" x14ac:dyDescent="0.25">
      <c r="A127" s="57">
        <v>119</v>
      </c>
      <c r="B127" s="21" t="s">
        <v>301</v>
      </c>
      <c r="C127" s="57" t="s">
        <v>283</v>
      </c>
      <c r="D127" s="21" t="s">
        <v>85</v>
      </c>
      <c r="E127" s="21" t="s">
        <v>67</v>
      </c>
      <c r="F127" s="57" t="s">
        <v>265</v>
      </c>
      <c r="G127" s="67" t="s">
        <v>266</v>
      </c>
      <c r="H127" s="67" t="s">
        <v>266</v>
      </c>
      <c r="I127" s="23">
        <v>46000</v>
      </c>
      <c r="J127" s="23">
        <v>1289.46</v>
      </c>
      <c r="K127" s="23">
        <v>25</v>
      </c>
      <c r="L127" s="23">
        <f t="shared" ref="L127" si="119">I127*2.87%</f>
        <v>1320.2</v>
      </c>
      <c r="M127" s="23">
        <f t="shared" ref="M127" si="120">I127*7.1%</f>
        <v>3265.9999999999995</v>
      </c>
      <c r="N127" s="23">
        <f t="shared" ref="N127" si="121">I127*1.1%</f>
        <v>506.00000000000006</v>
      </c>
      <c r="O127" s="23">
        <f t="shared" ref="O127" si="122">I127*3.04%</f>
        <v>1398.4</v>
      </c>
      <c r="P127" s="23">
        <f t="shared" ref="P127" si="123">I127*7.09%</f>
        <v>3261.4</v>
      </c>
      <c r="Q127" s="23">
        <f t="shared" ref="Q127" si="124">+L127+O127</f>
        <v>2718.6000000000004</v>
      </c>
      <c r="R127" s="23">
        <f t="shared" si="116"/>
        <v>4033.06</v>
      </c>
      <c r="S127" s="23">
        <f t="shared" si="117"/>
        <v>7033.4</v>
      </c>
      <c r="T127" s="23">
        <f t="shared" si="118"/>
        <v>41966.94</v>
      </c>
      <c r="U127" s="120" t="s">
        <v>355</v>
      </c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  <c r="JI127" s="24"/>
      <c r="JJ127" s="24"/>
      <c r="JK127" s="24"/>
      <c r="JL127" s="24"/>
      <c r="JM127" s="24"/>
      <c r="JN127" s="24"/>
      <c r="JO127" s="24"/>
      <c r="JP127" s="24"/>
      <c r="JQ127" s="24"/>
      <c r="JR127" s="24"/>
      <c r="JS127" s="24"/>
      <c r="JT127" s="24"/>
      <c r="JU127" s="24"/>
      <c r="JV127" s="24"/>
      <c r="JW127" s="24"/>
      <c r="JX127" s="24"/>
      <c r="JY127" s="24"/>
      <c r="JZ127" s="24"/>
      <c r="KA127" s="24"/>
      <c r="KB127" s="24"/>
      <c r="KC127" s="24"/>
      <c r="KD127" s="24"/>
      <c r="KE127" s="24"/>
      <c r="KF127" s="24"/>
      <c r="KG127" s="24"/>
      <c r="KH127" s="24"/>
      <c r="KI127" s="24"/>
      <c r="KJ127" s="24"/>
      <c r="KK127" s="24"/>
      <c r="KL127" s="24"/>
      <c r="KM127" s="24"/>
      <c r="KN127" s="24"/>
      <c r="KO127" s="24"/>
      <c r="KP127" s="24"/>
      <c r="KQ127" s="24"/>
      <c r="KR127" s="24"/>
      <c r="KS127" s="24"/>
      <c r="KT127" s="24"/>
      <c r="KU127" s="24"/>
      <c r="KV127" s="24"/>
      <c r="KW127" s="24"/>
      <c r="KX127" s="24"/>
      <c r="KY127" s="24"/>
      <c r="KZ127" s="24"/>
      <c r="LA127" s="24"/>
      <c r="LB127" s="24"/>
      <c r="LC127" s="24"/>
      <c r="LD127" s="24"/>
      <c r="LE127" s="24"/>
      <c r="LF127" s="24"/>
      <c r="LG127" s="24"/>
      <c r="LH127" s="24"/>
      <c r="LI127" s="24"/>
      <c r="LJ127" s="24"/>
      <c r="LK127" s="24"/>
      <c r="LL127" s="24"/>
      <c r="LM127" s="24"/>
      <c r="LN127" s="24"/>
      <c r="LO127" s="24"/>
      <c r="LP127" s="24"/>
      <c r="LQ127" s="24"/>
      <c r="LR127" s="24"/>
      <c r="LS127" s="24"/>
    </row>
    <row r="128" spans="1:331" s="2" customFormat="1" ht="30" customHeight="1" x14ac:dyDescent="0.25">
      <c r="A128" s="57">
        <v>120</v>
      </c>
      <c r="B128" s="21" t="s">
        <v>88</v>
      </c>
      <c r="C128" s="57" t="s">
        <v>282</v>
      </c>
      <c r="D128" s="21" t="s">
        <v>87</v>
      </c>
      <c r="E128" s="21" t="s">
        <v>21</v>
      </c>
      <c r="F128" s="57" t="s">
        <v>265</v>
      </c>
      <c r="G128" s="67" t="s">
        <v>266</v>
      </c>
      <c r="H128" s="67" t="s">
        <v>266</v>
      </c>
      <c r="I128" s="23">
        <v>60000</v>
      </c>
      <c r="J128" s="23">
        <v>3486.68</v>
      </c>
      <c r="K128" s="23">
        <v>25</v>
      </c>
      <c r="L128" s="23">
        <f t="shared" si="88"/>
        <v>1722</v>
      </c>
      <c r="M128" s="23">
        <f t="shared" si="80"/>
        <v>4260</v>
      </c>
      <c r="N128" s="23">
        <f t="shared" si="81"/>
        <v>660.00000000000011</v>
      </c>
      <c r="O128" s="23">
        <f t="shared" si="82"/>
        <v>1824</v>
      </c>
      <c r="P128" s="23">
        <f t="shared" si="83"/>
        <v>4254</v>
      </c>
      <c r="Q128" s="23">
        <f t="shared" si="84"/>
        <v>3546</v>
      </c>
      <c r="R128" s="23">
        <f t="shared" si="116"/>
        <v>7057.68</v>
      </c>
      <c r="S128" s="23">
        <f t="shared" si="117"/>
        <v>9174</v>
      </c>
      <c r="T128" s="23">
        <f t="shared" si="118"/>
        <v>52942.32</v>
      </c>
      <c r="U128" s="120" t="s">
        <v>355</v>
      </c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  <c r="IW128" s="24"/>
      <c r="IX128" s="24"/>
      <c r="IY128" s="24"/>
      <c r="IZ128" s="24"/>
      <c r="JA128" s="24"/>
      <c r="JB128" s="24"/>
      <c r="JC128" s="24"/>
      <c r="JD128" s="24"/>
      <c r="JE128" s="24"/>
      <c r="JF128" s="24"/>
      <c r="JG128" s="24"/>
      <c r="JH128" s="24"/>
      <c r="JI128" s="24"/>
      <c r="JJ128" s="24"/>
      <c r="JK128" s="24"/>
      <c r="JL128" s="24"/>
      <c r="JM128" s="24"/>
      <c r="JN128" s="24"/>
      <c r="JO128" s="24"/>
      <c r="JP128" s="24"/>
      <c r="JQ128" s="24"/>
      <c r="JR128" s="24"/>
      <c r="JS128" s="24"/>
      <c r="JT128" s="24"/>
      <c r="JU128" s="24"/>
      <c r="JV128" s="24"/>
      <c r="JW128" s="24"/>
      <c r="JX128" s="24"/>
      <c r="JY128" s="24"/>
      <c r="JZ128" s="24"/>
      <c r="KA128" s="24"/>
      <c r="KB128" s="24"/>
      <c r="KC128" s="24"/>
      <c r="KD128" s="24"/>
      <c r="KE128" s="24"/>
      <c r="KF128" s="24"/>
      <c r="KG128" s="24"/>
      <c r="KH128" s="24"/>
      <c r="KI128" s="24"/>
      <c r="KJ128" s="24"/>
      <c r="KK128" s="24"/>
      <c r="KL128" s="24"/>
      <c r="KM128" s="24"/>
      <c r="KN128" s="24"/>
      <c r="KO128" s="24"/>
      <c r="KP128" s="24"/>
      <c r="KQ128" s="24"/>
      <c r="KR128" s="24"/>
      <c r="KS128" s="24"/>
      <c r="KT128" s="24"/>
      <c r="KU128" s="24"/>
      <c r="KV128" s="24"/>
      <c r="KW128" s="24"/>
      <c r="KX128" s="24"/>
      <c r="KY128" s="24"/>
      <c r="KZ128" s="24"/>
      <c r="LA128" s="24"/>
      <c r="LB128" s="24"/>
      <c r="LC128" s="24"/>
      <c r="LD128" s="24"/>
      <c r="LE128" s="24"/>
      <c r="LF128" s="24"/>
      <c r="LG128" s="24"/>
      <c r="LH128" s="24"/>
      <c r="LI128" s="24"/>
      <c r="LJ128" s="24"/>
      <c r="LK128" s="24"/>
      <c r="LL128" s="24"/>
      <c r="LM128" s="24"/>
      <c r="LN128" s="24"/>
      <c r="LO128" s="24"/>
      <c r="LP128" s="24"/>
      <c r="LQ128" s="24"/>
      <c r="LR128" s="24"/>
      <c r="LS128" s="24"/>
    </row>
    <row r="129" spans="1:331" s="2" customFormat="1" ht="30" customHeight="1" x14ac:dyDescent="0.25">
      <c r="A129" s="57">
        <v>121</v>
      </c>
      <c r="B129" s="21" t="s">
        <v>58</v>
      </c>
      <c r="C129" s="57" t="s">
        <v>283</v>
      </c>
      <c r="D129" s="21" t="s">
        <v>57</v>
      </c>
      <c r="E129" s="21" t="s">
        <v>59</v>
      </c>
      <c r="F129" s="57" t="s">
        <v>265</v>
      </c>
      <c r="G129" s="67" t="s">
        <v>266</v>
      </c>
      <c r="H129" s="67" t="s">
        <v>266</v>
      </c>
      <c r="I129" s="23">
        <v>155000</v>
      </c>
      <c r="J129" s="23">
        <v>25042.74</v>
      </c>
      <c r="K129" s="23">
        <v>25</v>
      </c>
      <c r="L129" s="23">
        <f t="shared" si="88"/>
        <v>4448.5</v>
      </c>
      <c r="M129" s="23">
        <f t="shared" si="80"/>
        <v>11004.999999999998</v>
      </c>
      <c r="N129" s="23">
        <f t="shared" si="81"/>
        <v>1705.0000000000002</v>
      </c>
      <c r="O129" s="23">
        <f t="shared" si="82"/>
        <v>4712</v>
      </c>
      <c r="P129" s="23">
        <f t="shared" si="83"/>
        <v>10989.5</v>
      </c>
      <c r="Q129" s="23">
        <f t="shared" si="84"/>
        <v>9160.5</v>
      </c>
      <c r="R129" s="23">
        <f>SUM(J129+K129+L129+O129)</f>
        <v>34228.240000000005</v>
      </c>
      <c r="S129" s="23">
        <f>SUM(M129+N129+P129)</f>
        <v>23699.5</v>
      </c>
      <c r="T129" s="23">
        <f>I129-R129</f>
        <v>120771.76</v>
      </c>
      <c r="U129" s="120" t="s">
        <v>355</v>
      </c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  <c r="IW129" s="24"/>
      <c r="IX129" s="24"/>
      <c r="IY129" s="24"/>
      <c r="IZ129" s="24"/>
      <c r="JA129" s="24"/>
      <c r="JB129" s="24"/>
      <c r="JC129" s="24"/>
      <c r="JD129" s="24"/>
      <c r="JE129" s="24"/>
      <c r="JF129" s="24"/>
      <c r="JG129" s="24"/>
      <c r="JH129" s="24"/>
      <c r="JI129" s="24"/>
      <c r="JJ129" s="24"/>
      <c r="JK129" s="24"/>
      <c r="JL129" s="24"/>
      <c r="JM129" s="24"/>
      <c r="JN129" s="24"/>
      <c r="JO129" s="24"/>
      <c r="JP129" s="24"/>
      <c r="JQ129" s="24"/>
      <c r="JR129" s="24"/>
      <c r="JS129" s="24"/>
      <c r="JT129" s="24"/>
      <c r="JU129" s="24"/>
      <c r="JV129" s="24"/>
      <c r="JW129" s="24"/>
      <c r="JX129" s="24"/>
      <c r="JY129" s="24"/>
      <c r="JZ129" s="24"/>
      <c r="KA129" s="24"/>
      <c r="KB129" s="24"/>
      <c r="KC129" s="24"/>
      <c r="KD129" s="24"/>
      <c r="KE129" s="24"/>
      <c r="KF129" s="24"/>
      <c r="KG129" s="24"/>
      <c r="KH129" s="24"/>
      <c r="KI129" s="24"/>
      <c r="KJ129" s="24"/>
      <c r="KK129" s="24"/>
      <c r="KL129" s="24"/>
      <c r="KM129" s="24"/>
      <c r="KN129" s="24"/>
      <c r="KO129" s="24"/>
      <c r="KP129" s="24"/>
      <c r="KQ129" s="24"/>
      <c r="KR129" s="24"/>
      <c r="KS129" s="24"/>
      <c r="KT129" s="24"/>
      <c r="KU129" s="24"/>
      <c r="KV129" s="24"/>
      <c r="KW129" s="24"/>
      <c r="KX129" s="24"/>
      <c r="KY129" s="24"/>
      <c r="KZ129" s="24"/>
      <c r="LA129" s="24"/>
      <c r="LB129" s="24"/>
      <c r="LC129" s="24"/>
      <c r="LD129" s="24"/>
      <c r="LE129" s="24"/>
      <c r="LF129" s="24"/>
      <c r="LG129" s="24"/>
      <c r="LH129" s="24"/>
      <c r="LI129" s="24"/>
      <c r="LJ129" s="24"/>
      <c r="LK129" s="24"/>
      <c r="LL129" s="24"/>
      <c r="LM129" s="24"/>
      <c r="LN129" s="24"/>
      <c r="LO129" s="24"/>
      <c r="LP129" s="24"/>
      <c r="LQ129" s="24"/>
      <c r="LR129" s="24"/>
      <c r="LS129" s="24"/>
    </row>
    <row r="130" spans="1:331" s="2" customFormat="1" ht="30" customHeight="1" x14ac:dyDescent="0.25">
      <c r="A130" s="57">
        <v>122</v>
      </c>
      <c r="B130" s="21" t="s">
        <v>393</v>
      </c>
      <c r="C130" s="57" t="s">
        <v>283</v>
      </c>
      <c r="D130" s="21" t="s">
        <v>57</v>
      </c>
      <c r="E130" s="21" t="s">
        <v>1</v>
      </c>
      <c r="F130" s="57" t="s">
        <v>265</v>
      </c>
      <c r="G130" s="67" t="s">
        <v>266</v>
      </c>
      <c r="H130" s="67" t="s">
        <v>266</v>
      </c>
      <c r="I130" s="23">
        <v>50000</v>
      </c>
      <c r="J130" s="23">
        <v>1854</v>
      </c>
      <c r="K130" s="23">
        <v>25</v>
      </c>
      <c r="L130" s="23">
        <f>I130*2.87%</f>
        <v>1435</v>
      </c>
      <c r="M130" s="23">
        <f>I130*7.1%</f>
        <v>3549.9999999999995</v>
      </c>
      <c r="N130" s="23">
        <f>I130*1.1%</f>
        <v>550</v>
      </c>
      <c r="O130" s="23">
        <f>I130*3.04%</f>
        <v>1520</v>
      </c>
      <c r="P130" s="23">
        <f>I130*7.09%</f>
        <v>3545.0000000000005</v>
      </c>
      <c r="Q130" s="23">
        <f>+L130+O130</f>
        <v>2955</v>
      </c>
      <c r="R130" s="23">
        <f>SUM(J130+K130+L130+O130)</f>
        <v>4834</v>
      </c>
      <c r="S130" s="23">
        <f>SUM(M130+N130+P130)</f>
        <v>7645</v>
      </c>
      <c r="T130" s="23">
        <f>I130-R130</f>
        <v>45166</v>
      </c>
      <c r="U130" s="120" t="s">
        <v>355</v>
      </c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  <c r="IW130" s="24"/>
      <c r="IX130" s="24"/>
      <c r="IY130" s="24"/>
      <c r="IZ130" s="24"/>
      <c r="JA130" s="24"/>
      <c r="JB130" s="24"/>
      <c r="JC130" s="24"/>
      <c r="JD130" s="24"/>
      <c r="JE130" s="24"/>
      <c r="JF130" s="24"/>
      <c r="JG130" s="24"/>
      <c r="JH130" s="24"/>
      <c r="JI130" s="24"/>
      <c r="JJ130" s="24"/>
      <c r="JK130" s="24"/>
      <c r="JL130" s="24"/>
      <c r="JM130" s="24"/>
      <c r="JN130" s="24"/>
      <c r="JO130" s="24"/>
      <c r="JP130" s="24"/>
      <c r="JQ130" s="24"/>
      <c r="JR130" s="24"/>
      <c r="JS130" s="24"/>
      <c r="JT130" s="24"/>
      <c r="JU130" s="24"/>
      <c r="JV130" s="24"/>
      <c r="JW130" s="24"/>
      <c r="JX130" s="24"/>
      <c r="JY130" s="24"/>
      <c r="JZ130" s="24"/>
      <c r="KA130" s="24"/>
      <c r="KB130" s="24"/>
      <c r="KC130" s="24"/>
      <c r="KD130" s="24"/>
      <c r="KE130" s="24"/>
      <c r="KF130" s="24"/>
      <c r="KG130" s="24"/>
      <c r="KH130" s="24"/>
      <c r="KI130" s="24"/>
      <c r="KJ130" s="24"/>
      <c r="KK130" s="24"/>
      <c r="KL130" s="24"/>
      <c r="KM130" s="24"/>
      <c r="KN130" s="24"/>
      <c r="KO130" s="24"/>
      <c r="KP130" s="24"/>
      <c r="KQ130" s="24"/>
      <c r="KR130" s="24"/>
      <c r="KS130" s="24"/>
      <c r="KT130" s="24"/>
      <c r="KU130" s="24"/>
      <c r="KV130" s="24"/>
      <c r="KW130" s="24"/>
      <c r="KX130" s="24"/>
      <c r="KY130" s="24"/>
      <c r="KZ130" s="24"/>
      <c r="LA130" s="24"/>
      <c r="LB130" s="24"/>
      <c r="LC130" s="24"/>
      <c r="LD130" s="24"/>
      <c r="LE130" s="24"/>
      <c r="LF130" s="24"/>
      <c r="LG130" s="24"/>
      <c r="LH130" s="24"/>
      <c r="LI130" s="24"/>
      <c r="LJ130" s="24"/>
      <c r="LK130" s="24"/>
      <c r="LL130" s="24"/>
      <c r="LM130" s="24"/>
      <c r="LN130" s="24"/>
      <c r="LO130" s="24"/>
      <c r="LP130" s="24"/>
      <c r="LQ130" s="24"/>
      <c r="LR130" s="24"/>
      <c r="LS130" s="24"/>
    </row>
    <row r="131" spans="1:331" s="2" customFormat="1" ht="30" customHeight="1" x14ac:dyDescent="0.25">
      <c r="A131" s="57">
        <v>123</v>
      </c>
      <c r="B131" s="21" t="s">
        <v>434</v>
      </c>
      <c r="C131" s="57" t="s">
        <v>283</v>
      </c>
      <c r="D131" s="21" t="s">
        <v>57</v>
      </c>
      <c r="E131" s="21" t="s">
        <v>1</v>
      </c>
      <c r="F131" s="57" t="s">
        <v>265</v>
      </c>
      <c r="G131" s="67" t="s">
        <v>266</v>
      </c>
      <c r="H131" s="67" t="s">
        <v>266</v>
      </c>
      <c r="I131" s="23">
        <v>50000</v>
      </c>
      <c r="J131" s="23">
        <v>1854</v>
      </c>
      <c r="K131" s="23">
        <v>25</v>
      </c>
      <c r="L131" s="23">
        <f>I131*2.87%</f>
        <v>1435</v>
      </c>
      <c r="M131" s="23">
        <f>I131*7.1%</f>
        <v>3549.9999999999995</v>
      </c>
      <c r="N131" s="23">
        <f>I131*1.1%</f>
        <v>550</v>
      </c>
      <c r="O131" s="23">
        <f>I131*3.04%</f>
        <v>1520</v>
      </c>
      <c r="P131" s="23">
        <f>I131*7.09%</f>
        <v>3545.0000000000005</v>
      </c>
      <c r="Q131" s="23">
        <f>+L131+O131</f>
        <v>2955</v>
      </c>
      <c r="R131" s="23">
        <f>SUM(J131+K131+L131+O131)</f>
        <v>4834</v>
      </c>
      <c r="S131" s="23">
        <f>SUM(M131+N131+P131)</f>
        <v>7645</v>
      </c>
      <c r="T131" s="23">
        <f>I131-R131</f>
        <v>45166</v>
      </c>
      <c r="U131" s="120" t="s">
        <v>355</v>
      </c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  <c r="JI131" s="24"/>
      <c r="JJ131" s="24"/>
      <c r="JK131" s="24"/>
      <c r="JL131" s="24"/>
      <c r="JM131" s="24"/>
      <c r="JN131" s="24"/>
      <c r="JO131" s="24"/>
      <c r="JP131" s="24"/>
      <c r="JQ131" s="24"/>
      <c r="JR131" s="24"/>
      <c r="JS131" s="24"/>
      <c r="JT131" s="24"/>
      <c r="JU131" s="24"/>
      <c r="JV131" s="24"/>
      <c r="JW131" s="24"/>
      <c r="JX131" s="24"/>
      <c r="JY131" s="24"/>
      <c r="JZ131" s="24"/>
      <c r="KA131" s="24"/>
      <c r="KB131" s="24"/>
      <c r="KC131" s="24"/>
      <c r="KD131" s="24"/>
      <c r="KE131" s="24"/>
      <c r="KF131" s="24"/>
      <c r="KG131" s="24"/>
      <c r="KH131" s="24"/>
      <c r="KI131" s="24"/>
      <c r="KJ131" s="24"/>
      <c r="KK131" s="24"/>
      <c r="KL131" s="24"/>
      <c r="KM131" s="24"/>
      <c r="KN131" s="24"/>
      <c r="KO131" s="24"/>
      <c r="KP131" s="24"/>
      <c r="KQ131" s="24"/>
      <c r="KR131" s="24"/>
      <c r="KS131" s="24"/>
      <c r="KT131" s="24"/>
      <c r="KU131" s="24"/>
      <c r="KV131" s="24"/>
      <c r="KW131" s="24"/>
      <c r="KX131" s="24"/>
      <c r="KY131" s="24"/>
      <c r="KZ131" s="24"/>
      <c r="LA131" s="24"/>
      <c r="LB131" s="24"/>
      <c r="LC131" s="24"/>
      <c r="LD131" s="24"/>
      <c r="LE131" s="24"/>
      <c r="LF131" s="24"/>
      <c r="LG131" s="24"/>
      <c r="LH131" s="24"/>
      <c r="LI131" s="24"/>
      <c r="LJ131" s="24"/>
      <c r="LK131" s="24"/>
      <c r="LL131" s="24"/>
      <c r="LM131" s="24"/>
      <c r="LN131" s="24"/>
      <c r="LO131" s="24"/>
      <c r="LP131" s="24"/>
      <c r="LQ131" s="24"/>
      <c r="LR131" s="24"/>
      <c r="LS131" s="24"/>
    </row>
    <row r="132" spans="1:331" s="2" customFormat="1" ht="30" customHeight="1" x14ac:dyDescent="0.25">
      <c r="A132" s="57">
        <v>124</v>
      </c>
      <c r="B132" s="21" t="s">
        <v>326</v>
      </c>
      <c r="C132" s="57" t="s">
        <v>283</v>
      </c>
      <c r="D132" s="21" t="s">
        <v>57</v>
      </c>
      <c r="E132" s="21" t="s">
        <v>99</v>
      </c>
      <c r="F132" s="57" t="s">
        <v>265</v>
      </c>
      <c r="G132" s="67" t="s">
        <v>266</v>
      </c>
      <c r="H132" s="67" t="s">
        <v>266</v>
      </c>
      <c r="I132" s="23">
        <v>40000</v>
      </c>
      <c r="J132" s="23">
        <v>442.65</v>
      </c>
      <c r="K132" s="23">
        <v>25</v>
      </c>
      <c r="L132" s="23">
        <f t="shared" si="88"/>
        <v>1148</v>
      </c>
      <c r="M132" s="23">
        <f t="shared" si="80"/>
        <v>2839.9999999999995</v>
      </c>
      <c r="N132" s="23">
        <f t="shared" si="81"/>
        <v>440.00000000000006</v>
      </c>
      <c r="O132" s="23">
        <f t="shared" si="82"/>
        <v>1216</v>
      </c>
      <c r="P132" s="23">
        <f t="shared" si="83"/>
        <v>2836</v>
      </c>
      <c r="Q132" s="23">
        <f t="shared" si="84"/>
        <v>2364</v>
      </c>
      <c r="R132" s="23">
        <f t="shared" ref="R132" si="125">SUM(J132+K132+L132+O132)</f>
        <v>2831.65</v>
      </c>
      <c r="S132" s="23">
        <f t="shared" ref="S132" si="126">SUM(M132+N132+P132)</f>
        <v>6116</v>
      </c>
      <c r="T132" s="23">
        <f t="shared" ref="T132" si="127">I132-R132</f>
        <v>37168.35</v>
      </c>
      <c r="U132" s="120" t="s">
        <v>355</v>
      </c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  <c r="IW132" s="24"/>
      <c r="IX132" s="24"/>
      <c r="IY132" s="24"/>
      <c r="IZ132" s="24"/>
      <c r="JA132" s="24"/>
      <c r="JB132" s="24"/>
      <c r="JC132" s="24"/>
      <c r="JD132" s="24"/>
      <c r="JE132" s="24"/>
      <c r="JF132" s="24"/>
      <c r="JG132" s="24"/>
      <c r="JH132" s="24"/>
      <c r="JI132" s="24"/>
      <c r="JJ132" s="24"/>
      <c r="JK132" s="24"/>
      <c r="JL132" s="24"/>
      <c r="JM132" s="24"/>
      <c r="JN132" s="24"/>
      <c r="JO132" s="24"/>
      <c r="JP132" s="24"/>
      <c r="JQ132" s="24"/>
      <c r="JR132" s="24"/>
      <c r="JS132" s="24"/>
      <c r="JT132" s="24"/>
      <c r="JU132" s="24"/>
      <c r="JV132" s="24"/>
      <c r="JW132" s="24"/>
      <c r="JX132" s="24"/>
      <c r="JY132" s="24"/>
      <c r="JZ132" s="24"/>
      <c r="KA132" s="24"/>
      <c r="KB132" s="24"/>
      <c r="KC132" s="24"/>
      <c r="KD132" s="24"/>
      <c r="KE132" s="24"/>
      <c r="KF132" s="24"/>
      <c r="KG132" s="24"/>
      <c r="KH132" s="24"/>
      <c r="KI132" s="24"/>
      <c r="KJ132" s="24"/>
      <c r="KK132" s="24"/>
      <c r="KL132" s="24"/>
      <c r="KM132" s="24"/>
      <c r="KN132" s="24"/>
      <c r="KO132" s="24"/>
      <c r="KP132" s="24"/>
      <c r="KQ132" s="24"/>
      <c r="KR132" s="24"/>
      <c r="KS132" s="24"/>
      <c r="KT132" s="24"/>
      <c r="KU132" s="24"/>
      <c r="KV132" s="24"/>
      <c r="KW132" s="24"/>
      <c r="KX132" s="24"/>
      <c r="KY132" s="24"/>
      <c r="KZ132" s="24"/>
      <c r="LA132" s="24"/>
      <c r="LB132" s="24"/>
      <c r="LC132" s="24"/>
      <c r="LD132" s="24"/>
      <c r="LE132" s="24"/>
      <c r="LF132" s="24"/>
      <c r="LG132" s="24"/>
      <c r="LH132" s="24"/>
      <c r="LI132" s="24"/>
      <c r="LJ132" s="24"/>
      <c r="LK132" s="24"/>
      <c r="LL132" s="24"/>
      <c r="LM132" s="24"/>
      <c r="LN132" s="24"/>
      <c r="LO132" s="24"/>
      <c r="LP132" s="24"/>
      <c r="LQ132" s="24"/>
      <c r="LR132" s="24"/>
      <c r="LS132" s="24"/>
    </row>
    <row r="133" spans="1:331" s="2" customFormat="1" ht="30" customHeight="1" x14ac:dyDescent="0.25">
      <c r="A133" s="57">
        <v>125</v>
      </c>
      <c r="B133" s="21" t="s">
        <v>61</v>
      </c>
      <c r="C133" s="57" t="s">
        <v>283</v>
      </c>
      <c r="D133" s="21" t="s">
        <v>60</v>
      </c>
      <c r="E133" s="21" t="s">
        <v>62</v>
      </c>
      <c r="F133" s="57" t="s">
        <v>265</v>
      </c>
      <c r="G133" s="67" t="s">
        <v>266</v>
      </c>
      <c r="H133" s="67" t="s">
        <v>266</v>
      </c>
      <c r="I133" s="23">
        <v>35000</v>
      </c>
      <c r="J133" s="23">
        <v>0</v>
      </c>
      <c r="K133" s="23">
        <v>25</v>
      </c>
      <c r="L133" s="23">
        <f t="shared" si="88"/>
        <v>1004.5</v>
      </c>
      <c r="M133" s="23">
        <f t="shared" si="80"/>
        <v>2485</v>
      </c>
      <c r="N133" s="23">
        <f t="shared" si="81"/>
        <v>385.00000000000006</v>
      </c>
      <c r="O133" s="23">
        <f t="shared" si="82"/>
        <v>1064</v>
      </c>
      <c r="P133" s="23">
        <f t="shared" si="83"/>
        <v>2481.5</v>
      </c>
      <c r="Q133" s="23">
        <f t="shared" si="84"/>
        <v>2068.5</v>
      </c>
      <c r="R133" s="23">
        <f>SUM(J133+K133+L133+O133)</f>
        <v>2093.5</v>
      </c>
      <c r="S133" s="23">
        <f>SUM(M133+N133+P133)</f>
        <v>5351.5</v>
      </c>
      <c r="T133" s="23">
        <f>I133-R133</f>
        <v>32906.5</v>
      </c>
      <c r="U133" s="120" t="s">
        <v>355</v>
      </c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  <c r="IW133" s="24"/>
      <c r="IX133" s="24"/>
      <c r="IY133" s="24"/>
      <c r="IZ133" s="24"/>
      <c r="JA133" s="24"/>
      <c r="JB133" s="24"/>
      <c r="JC133" s="24"/>
      <c r="JD133" s="24"/>
      <c r="JE133" s="24"/>
      <c r="JF133" s="24"/>
      <c r="JG133" s="24"/>
      <c r="JH133" s="24"/>
      <c r="JI133" s="24"/>
      <c r="JJ133" s="24"/>
      <c r="JK133" s="24"/>
      <c r="JL133" s="24"/>
      <c r="JM133" s="24"/>
      <c r="JN133" s="24"/>
      <c r="JO133" s="24"/>
      <c r="JP133" s="24"/>
      <c r="JQ133" s="24"/>
      <c r="JR133" s="24"/>
      <c r="JS133" s="24"/>
      <c r="JT133" s="24"/>
      <c r="JU133" s="24"/>
      <c r="JV133" s="24"/>
      <c r="JW133" s="24"/>
      <c r="JX133" s="24"/>
      <c r="JY133" s="24"/>
      <c r="JZ133" s="24"/>
      <c r="KA133" s="24"/>
      <c r="KB133" s="24"/>
      <c r="KC133" s="24"/>
      <c r="KD133" s="24"/>
      <c r="KE133" s="24"/>
      <c r="KF133" s="24"/>
      <c r="KG133" s="24"/>
      <c r="KH133" s="24"/>
      <c r="KI133" s="24"/>
      <c r="KJ133" s="24"/>
      <c r="KK133" s="24"/>
      <c r="KL133" s="24"/>
      <c r="KM133" s="24"/>
      <c r="KN133" s="24"/>
      <c r="KO133" s="24"/>
      <c r="KP133" s="24"/>
      <c r="KQ133" s="24"/>
      <c r="KR133" s="24"/>
      <c r="KS133" s="24"/>
      <c r="KT133" s="24"/>
      <c r="KU133" s="24"/>
      <c r="KV133" s="24"/>
      <c r="KW133" s="24"/>
      <c r="KX133" s="24"/>
      <c r="KY133" s="24"/>
      <c r="KZ133" s="24"/>
      <c r="LA133" s="24"/>
      <c r="LB133" s="24"/>
      <c r="LC133" s="24"/>
      <c r="LD133" s="24"/>
      <c r="LE133" s="24"/>
      <c r="LF133" s="24"/>
      <c r="LG133" s="24"/>
      <c r="LH133" s="24"/>
      <c r="LI133" s="24"/>
      <c r="LJ133" s="24"/>
      <c r="LK133" s="24"/>
      <c r="LL133" s="24"/>
      <c r="LM133" s="24"/>
      <c r="LN133" s="24"/>
      <c r="LO133" s="24"/>
      <c r="LP133" s="24"/>
      <c r="LQ133" s="24"/>
      <c r="LR133" s="24"/>
      <c r="LS133" s="24"/>
    </row>
    <row r="134" spans="1:331" s="2" customFormat="1" ht="30" customHeight="1" x14ac:dyDescent="0.25">
      <c r="A134" s="57">
        <v>126</v>
      </c>
      <c r="B134" s="21" t="s">
        <v>262</v>
      </c>
      <c r="C134" s="57" t="s">
        <v>283</v>
      </c>
      <c r="D134" s="21" t="s">
        <v>327</v>
      </c>
      <c r="E134" s="21" t="s">
        <v>21</v>
      </c>
      <c r="F134" s="57" t="s">
        <v>265</v>
      </c>
      <c r="G134" s="67" t="s">
        <v>266</v>
      </c>
      <c r="H134" s="67" t="s">
        <v>266</v>
      </c>
      <c r="I134" s="23">
        <v>100000</v>
      </c>
      <c r="J134" s="23">
        <v>12105.37</v>
      </c>
      <c r="K134" s="23">
        <v>25</v>
      </c>
      <c r="L134" s="23">
        <f>I134*2.87%</f>
        <v>2870</v>
      </c>
      <c r="M134" s="23">
        <f>I134*7.1%</f>
        <v>7099.9999999999991</v>
      </c>
      <c r="N134" s="23">
        <f>I134*1.1%</f>
        <v>1100</v>
      </c>
      <c r="O134" s="23">
        <f>I134*3.04%</f>
        <v>3040</v>
      </c>
      <c r="P134" s="23">
        <f>I134*7.09%</f>
        <v>7090.0000000000009</v>
      </c>
      <c r="Q134" s="23">
        <f>+L134+O134</f>
        <v>5910</v>
      </c>
      <c r="R134" s="23">
        <f>SUM(J134+K134+L134+O134)</f>
        <v>18040.370000000003</v>
      </c>
      <c r="S134" s="23">
        <f>SUM(M134+N134+P134)</f>
        <v>15290</v>
      </c>
      <c r="T134" s="23">
        <f>I134-R134</f>
        <v>81959.63</v>
      </c>
      <c r="U134" s="120" t="s">
        <v>355</v>
      </c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  <c r="IW134" s="24"/>
      <c r="IX134" s="24"/>
      <c r="IY134" s="24"/>
      <c r="IZ134" s="24"/>
      <c r="JA134" s="24"/>
      <c r="JB134" s="24"/>
      <c r="JC134" s="24"/>
      <c r="JD134" s="24"/>
      <c r="JE134" s="24"/>
      <c r="JF134" s="24"/>
      <c r="JG134" s="24"/>
      <c r="JH134" s="24"/>
      <c r="JI134" s="24"/>
      <c r="JJ134" s="24"/>
      <c r="JK134" s="24"/>
      <c r="JL134" s="24"/>
      <c r="JM134" s="24"/>
      <c r="JN134" s="24"/>
      <c r="JO134" s="24"/>
      <c r="JP134" s="24"/>
      <c r="JQ134" s="24"/>
      <c r="JR134" s="24"/>
      <c r="JS134" s="24"/>
      <c r="JT134" s="24"/>
      <c r="JU134" s="24"/>
      <c r="JV134" s="24"/>
      <c r="JW134" s="24"/>
      <c r="JX134" s="24"/>
      <c r="JY134" s="24"/>
      <c r="JZ134" s="24"/>
      <c r="KA134" s="24"/>
      <c r="KB134" s="24"/>
      <c r="KC134" s="24"/>
      <c r="KD134" s="24"/>
      <c r="KE134" s="24"/>
      <c r="KF134" s="24"/>
      <c r="KG134" s="24"/>
      <c r="KH134" s="24"/>
      <c r="KI134" s="24"/>
      <c r="KJ134" s="24"/>
      <c r="KK134" s="24"/>
      <c r="KL134" s="24"/>
      <c r="KM134" s="24"/>
      <c r="KN134" s="24"/>
      <c r="KO134" s="24"/>
      <c r="KP134" s="24"/>
      <c r="KQ134" s="24"/>
      <c r="KR134" s="24"/>
      <c r="KS134" s="24"/>
      <c r="KT134" s="24"/>
      <c r="KU134" s="24"/>
      <c r="KV134" s="24"/>
      <c r="KW134" s="24"/>
      <c r="KX134" s="24"/>
      <c r="KY134" s="24"/>
      <c r="KZ134" s="24"/>
      <c r="LA134" s="24"/>
      <c r="LB134" s="24"/>
      <c r="LC134" s="24"/>
      <c r="LD134" s="24"/>
      <c r="LE134" s="24"/>
      <c r="LF134" s="24"/>
      <c r="LG134" s="24"/>
      <c r="LH134" s="24"/>
      <c r="LI134" s="24"/>
      <c r="LJ134" s="24"/>
      <c r="LK134" s="24"/>
      <c r="LL134" s="24"/>
      <c r="LM134" s="24"/>
      <c r="LN134" s="24"/>
      <c r="LO134" s="24"/>
      <c r="LP134" s="24"/>
      <c r="LQ134" s="24"/>
      <c r="LR134" s="24"/>
      <c r="LS134" s="24"/>
    </row>
    <row r="135" spans="1:331" s="2" customFormat="1" ht="30" customHeight="1" x14ac:dyDescent="0.25">
      <c r="A135" s="57">
        <v>127</v>
      </c>
      <c r="B135" s="21" t="s">
        <v>328</v>
      </c>
      <c r="C135" s="57" t="s">
        <v>282</v>
      </c>
      <c r="D135" s="21" t="s">
        <v>327</v>
      </c>
      <c r="E135" s="21" t="s">
        <v>272</v>
      </c>
      <c r="F135" s="57" t="s">
        <v>265</v>
      </c>
      <c r="G135" s="67" t="s">
        <v>266</v>
      </c>
      <c r="H135" s="67" t="s">
        <v>266</v>
      </c>
      <c r="I135" s="23">
        <v>60000</v>
      </c>
      <c r="J135" s="23">
        <v>3486.68</v>
      </c>
      <c r="K135" s="23">
        <v>25</v>
      </c>
      <c r="L135" s="23">
        <f t="shared" si="88"/>
        <v>1722</v>
      </c>
      <c r="M135" s="23">
        <f t="shared" ref="M135" si="128">I135*7.1%</f>
        <v>4260</v>
      </c>
      <c r="N135" s="23">
        <f t="shared" ref="N135" si="129">I135*1.1%</f>
        <v>660.00000000000011</v>
      </c>
      <c r="O135" s="23">
        <f t="shared" ref="O135" si="130">I135*3.04%</f>
        <v>1824</v>
      </c>
      <c r="P135" s="23">
        <f t="shared" ref="P135" si="131">I135*7.09%</f>
        <v>4254</v>
      </c>
      <c r="Q135" s="23">
        <f t="shared" ref="Q135" si="132">+L135+O135</f>
        <v>3546</v>
      </c>
      <c r="R135" s="23">
        <f t="shared" ref="R135" si="133">SUM(J135+K135+L135+O135)</f>
        <v>7057.68</v>
      </c>
      <c r="S135" s="23">
        <f t="shared" ref="S135" si="134">SUM(M135+N135+P135)</f>
        <v>9174</v>
      </c>
      <c r="T135" s="23">
        <f t="shared" ref="T135" si="135">I135-R135</f>
        <v>52942.32</v>
      </c>
      <c r="U135" s="120" t="s">
        <v>355</v>
      </c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  <c r="IW135" s="24"/>
      <c r="IX135" s="24"/>
      <c r="IY135" s="24"/>
      <c r="IZ135" s="24"/>
      <c r="JA135" s="24"/>
      <c r="JB135" s="24"/>
      <c r="JC135" s="24"/>
      <c r="JD135" s="24"/>
      <c r="JE135" s="24"/>
      <c r="JF135" s="24"/>
      <c r="JG135" s="24"/>
      <c r="JH135" s="24"/>
      <c r="JI135" s="24"/>
      <c r="JJ135" s="24"/>
      <c r="JK135" s="24"/>
      <c r="JL135" s="24"/>
      <c r="JM135" s="24"/>
      <c r="JN135" s="24"/>
      <c r="JO135" s="24"/>
      <c r="JP135" s="24"/>
      <c r="JQ135" s="24"/>
      <c r="JR135" s="24"/>
      <c r="JS135" s="24"/>
      <c r="JT135" s="24"/>
      <c r="JU135" s="24"/>
      <c r="JV135" s="24"/>
      <c r="JW135" s="24"/>
      <c r="JX135" s="24"/>
      <c r="JY135" s="24"/>
      <c r="JZ135" s="24"/>
      <c r="KA135" s="24"/>
      <c r="KB135" s="24"/>
      <c r="KC135" s="24"/>
      <c r="KD135" s="24"/>
      <c r="KE135" s="24"/>
      <c r="KF135" s="24"/>
      <c r="KG135" s="24"/>
      <c r="KH135" s="24"/>
      <c r="KI135" s="24"/>
      <c r="KJ135" s="24"/>
      <c r="KK135" s="24"/>
      <c r="KL135" s="24"/>
      <c r="KM135" s="24"/>
      <c r="KN135" s="24"/>
      <c r="KO135" s="24"/>
      <c r="KP135" s="24"/>
      <c r="KQ135" s="24"/>
      <c r="KR135" s="24"/>
      <c r="KS135" s="24"/>
      <c r="KT135" s="24"/>
      <c r="KU135" s="24"/>
      <c r="KV135" s="24"/>
      <c r="KW135" s="24"/>
      <c r="KX135" s="24"/>
      <c r="KY135" s="24"/>
      <c r="KZ135" s="24"/>
      <c r="LA135" s="24"/>
      <c r="LB135" s="24"/>
      <c r="LC135" s="24"/>
      <c r="LD135" s="24"/>
      <c r="LE135" s="24"/>
      <c r="LF135" s="24"/>
      <c r="LG135" s="24"/>
      <c r="LH135" s="24"/>
      <c r="LI135" s="24"/>
      <c r="LJ135" s="24"/>
      <c r="LK135" s="24"/>
      <c r="LL135" s="24"/>
      <c r="LM135" s="24"/>
      <c r="LN135" s="24"/>
      <c r="LO135" s="24"/>
      <c r="LP135" s="24"/>
      <c r="LQ135" s="24"/>
      <c r="LR135" s="24"/>
      <c r="LS135" s="24"/>
    </row>
    <row r="136" spans="1:331" s="2" customFormat="1" ht="30" customHeight="1" x14ac:dyDescent="0.25">
      <c r="A136" s="57">
        <v>128</v>
      </c>
      <c r="B136" s="21" t="s">
        <v>98</v>
      </c>
      <c r="C136" s="57" t="s">
        <v>282</v>
      </c>
      <c r="D136" s="21" t="s">
        <v>97</v>
      </c>
      <c r="E136" s="21" t="s">
        <v>99</v>
      </c>
      <c r="F136" s="57" t="s">
        <v>265</v>
      </c>
      <c r="G136" s="67" t="s">
        <v>266</v>
      </c>
      <c r="H136" s="67" t="s">
        <v>266</v>
      </c>
      <c r="I136" s="23">
        <v>42000</v>
      </c>
      <c r="J136" s="23">
        <v>724.92</v>
      </c>
      <c r="K136" s="23">
        <v>25</v>
      </c>
      <c r="L136" s="23">
        <f t="shared" si="88"/>
        <v>1205.4000000000001</v>
      </c>
      <c r="M136" s="23">
        <f t="shared" ref="M136:M151" si="136">I136*7.1%</f>
        <v>2981.9999999999995</v>
      </c>
      <c r="N136" s="23">
        <f t="shared" ref="N136:N151" si="137">I136*1.1%</f>
        <v>462.00000000000006</v>
      </c>
      <c r="O136" s="23">
        <f t="shared" ref="O136:O151" si="138">I136*3.04%</f>
        <v>1276.8</v>
      </c>
      <c r="P136" s="23">
        <f t="shared" ref="P136:P151" si="139">I136*7.09%</f>
        <v>2977.8</v>
      </c>
      <c r="Q136" s="23">
        <f t="shared" ref="Q136:Q151" si="140">+L136+O136</f>
        <v>2482.1999999999998</v>
      </c>
      <c r="R136" s="23">
        <f t="shared" ref="R136:R151" si="141">SUM(J136+K136+L136+O136)</f>
        <v>3232.12</v>
      </c>
      <c r="S136" s="23">
        <f t="shared" ref="S136:S151" si="142">SUM(M136+N136+P136)</f>
        <v>6421.7999999999993</v>
      </c>
      <c r="T136" s="23">
        <f t="shared" ref="T136:T151" si="143">I136-R136</f>
        <v>38767.879999999997</v>
      </c>
      <c r="U136" s="120" t="s">
        <v>355</v>
      </c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  <c r="IW136" s="24"/>
      <c r="IX136" s="24"/>
      <c r="IY136" s="24"/>
      <c r="IZ136" s="24"/>
      <c r="JA136" s="24"/>
      <c r="JB136" s="24"/>
      <c r="JC136" s="24"/>
      <c r="JD136" s="24"/>
      <c r="JE136" s="24"/>
      <c r="JF136" s="24"/>
      <c r="JG136" s="24"/>
      <c r="JH136" s="24"/>
      <c r="JI136" s="24"/>
      <c r="JJ136" s="24"/>
      <c r="JK136" s="24"/>
      <c r="JL136" s="24"/>
      <c r="JM136" s="24"/>
      <c r="JN136" s="24"/>
      <c r="JO136" s="24"/>
      <c r="JP136" s="24"/>
      <c r="JQ136" s="24"/>
      <c r="JR136" s="24"/>
      <c r="JS136" s="24"/>
      <c r="JT136" s="24"/>
      <c r="JU136" s="24"/>
      <c r="JV136" s="24"/>
      <c r="JW136" s="24"/>
      <c r="JX136" s="24"/>
      <c r="JY136" s="24"/>
      <c r="JZ136" s="24"/>
      <c r="KA136" s="24"/>
      <c r="KB136" s="24"/>
      <c r="KC136" s="24"/>
      <c r="KD136" s="24"/>
      <c r="KE136" s="24"/>
      <c r="KF136" s="24"/>
      <c r="KG136" s="24"/>
      <c r="KH136" s="24"/>
      <c r="KI136" s="24"/>
      <c r="KJ136" s="24"/>
      <c r="KK136" s="24"/>
      <c r="KL136" s="24"/>
      <c r="KM136" s="24"/>
      <c r="KN136" s="24"/>
      <c r="KO136" s="24"/>
      <c r="KP136" s="24"/>
      <c r="KQ136" s="24"/>
      <c r="KR136" s="24"/>
      <c r="KS136" s="24"/>
      <c r="KT136" s="24"/>
      <c r="KU136" s="24"/>
      <c r="KV136" s="24"/>
      <c r="KW136" s="24"/>
      <c r="KX136" s="24"/>
      <c r="KY136" s="24"/>
      <c r="KZ136" s="24"/>
      <c r="LA136" s="24"/>
      <c r="LB136" s="24"/>
      <c r="LC136" s="24"/>
      <c r="LD136" s="24"/>
      <c r="LE136" s="24"/>
      <c r="LF136" s="24"/>
      <c r="LG136" s="24"/>
      <c r="LH136" s="24"/>
      <c r="LI136" s="24"/>
      <c r="LJ136" s="24"/>
      <c r="LK136" s="24"/>
      <c r="LL136" s="24"/>
      <c r="LM136" s="24"/>
      <c r="LN136" s="24"/>
      <c r="LO136" s="24"/>
      <c r="LP136" s="24"/>
      <c r="LQ136" s="24"/>
      <c r="LR136" s="24"/>
      <c r="LS136" s="24"/>
    </row>
    <row r="137" spans="1:331" s="2" customFormat="1" ht="30" customHeight="1" x14ac:dyDescent="0.25">
      <c r="A137" s="57">
        <v>129</v>
      </c>
      <c r="B137" s="21" t="s">
        <v>318</v>
      </c>
      <c r="C137" s="57" t="s">
        <v>283</v>
      </c>
      <c r="D137" s="21" t="s">
        <v>97</v>
      </c>
      <c r="E137" s="21" t="s">
        <v>99</v>
      </c>
      <c r="F137" s="57" t="s">
        <v>265</v>
      </c>
      <c r="G137" s="67" t="s">
        <v>266</v>
      </c>
      <c r="H137" s="67" t="s">
        <v>266</v>
      </c>
      <c r="I137" s="23">
        <v>40000</v>
      </c>
      <c r="J137" s="23">
        <v>204.54</v>
      </c>
      <c r="K137" s="23">
        <v>25</v>
      </c>
      <c r="L137" s="23">
        <f t="shared" ref="L137:L140" si="144">I137*2.87%</f>
        <v>1148</v>
      </c>
      <c r="M137" s="23">
        <f t="shared" si="136"/>
        <v>2839.9999999999995</v>
      </c>
      <c r="N137" s="23">
        <f t="shared" si="137"/>
        <v>440.00000000000006</v>
      </c>
      <c r="O137" s="23">
        <f t="shared" si="138"/>
        <v>1216</v>
      </c>
      <c r="P137" s="23">
        <f t="shared" si="139"/>
        <v>2836</v>
      </c>
      <c r="Q137" s="23">
        <f t="shared" si="140"/>
        <v>2364</v>
      </c>
      <c r="R137" s="23">
        <f t="shared" si="141"/>
        <v>2593.54</v>
      </c>
      <c r="S137" s="23">
        <f t="shared" si="142"/>
        <v>6116</v>
      </c>
      <c r="T137" s="23">
        <f t="shared" ref="T137:T141" si="145">I137-R137</f>
        <v>37406.46</v>
      </c>
      <c r="U137" s="120" t="s">
        <v>355</v>
      </c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  <c r="IW137" s="24"/>
      <c r="IX137" s="24"/>
      <c r="IY137" s="24"/>
      <c r="IZ137" s="24"/>
      <c r="JA137" s="24"/>
      <c r="JB137" s="24"/>
      <c r="JC137" s="24"/>
      <c r="JD137" s="24"/>
      <c r="JE137" s="24"/>
      <c r="JF137" s="24"/>
      <c r="JG137" s="24"/>
      <c r="JH137" s="24"/>
      <c r="JI137" s="24"/>
      <c r="JJ137" s="24"/>
      <c r="JK137" s="24"/>
      <c r="JL137" s="24"/>
      <c r="JM137" s="24"/>
      <c r="JN137" s="24"/>
      <c r="JO137" s="24"/>
      <c r="JP137" s="24"/>
      <c r="JQ137" s="24"/>
      <c r="JR137" s="24"/>
      <c r="JS137" s="24"/>
      <c r="JT137" s="24"/>
      <c r="JU137" s="24"/>
      <c r="JV137" s="24"/>
      <c r="JW137" s="24"/>
      <c r="JX137" s="24"/>
      <c r="JY137" s="24"/>
      <c r="JZ137" s="24"/>
      <c r="KA137" s="24"/>
      <c r="KB137" s="24"/>
      <c r="KC137" s="24"/>
      <c r="KD137" s="24"/>
      <c r="KE137" s="24"/>
      <c r="KF137" s="24"/>
      <c r="KG137" s="24"/>
      <c r="KH137" s="24"/>
      <c r="KI137" s="24"/>
      <c r="KJ137" s="24"/>
      <c r="KK137" s="24"/>
      <c r="KL137" s="24"/>
      <c r="KM137" s="24"/>
      <c r="KN137" s="24"/>
      <c r="KO137" s="24"/>
      <c r="KP137" s="24"/>
      <c r="KQ137" s="24"/>
      <c r="KR137" s="24"/>
      <c r="KS137" s="24"/>
      <c r="KT137" s="24"/>
      <c r="KU137" s="24"/>
      <c r="KV137" s="24"/>
      <c r="KW137" s="24"/>
      <c r="KX137" s="24"/>
      <c r="KY137" s="24"/>
      <c r="KZ137" s="24"/>
      <c r="LA137" s="24"/>
      <c r="LB137" s="24"/>
      <c r="LC137" s="24"/>
      <c r="LD137" s="24"/>
      <c r="LE137" s="24"/>
      <c r="LF137" s="24"/>
      <c r="LG137" s="24"/>
      <c r="LH137" s="24"/>
      <c r="LI137" s="24"/>
      <c r="LJ137" s="24"/>
      <c r="LK137" s="24"/>
      <c r="LL137" s="24"/>
      <c r="LM137" s="24"/>
      <c r="LN137" s="24"/>
      <c r="LO137" s="24"/>
      <c r="LP137" s="24"/>
      <c r="LQ137" s="24"/>
      <c r="LR137" s="24"/>
      <c r="LS137" s="24"/>
    </row>
    <row r="138" spans="1:331" s="2" customFormat="1" ht="30" customHeight="1" x14ac:dyDescent="0.25">
      <c r="A138" s="57">
        <v>130</v>
      </c>
      <c r="B138" s="21" t="s">
        <v>329</v>
      </c>
      <c r="C138" s="57" t="s">
        <v>283</v>
      </c>
      <c r="D138" s="21" t="s">
        <v>97</v>
      </c>
      <c r="E138" s="21" t="s">
        <v>99</v>
      </c>
      <c r="F138" s="57" t="s">
        <v>265</v>
      </c>
      <c r="G138" s="67" t="s">
        <v>266</v>
      </c>
      <c r="H138" s="67" t="s">
        <v>266</v>
      </c>
      <c r="I138" s="23">
        <v>40000</v>
      </c>
      <c r="J138" s="23">
        <v>442.65</v>
      </c>
      <c r="K138" s="23">
        <v>25</v>
      </c>
      <c r="L138" s="23">
        <f t="shared" si="144"/>
        <v>1148</v>
      </c>
      <c r="M138" s="23">
        <f t="shared" si="136"/>
        <v>2839.9999999999995</v>
      </c>
      <c r="N138" s="23">
        <f t="shared" si="137"/>
        <v>440.00000000000006</v>
      </c>
      <c r="O138" s="23">
        <f t="shared" si="138"/>
        <v>1216</v>
      </c>
      <c r="P138" s="23">
        <f t="shared" si="139"/>
        <v>2836</v>
      </c>
      <c r="Q138" s="23">
        <f t="shared" si="140"/>
        <v>2364</v>
      </c>
      <c r="R138" s="23">
        <f t="shared" si="141"/>
        <v>2831.65</v>
      </c>
      <c r="S138" s="23">
        <f t="shared" si="142"/>
        <v>6116</v>
      </c>
      <c r="T138" s="23">
        <f t="shared" si="145"/>
        <v>37168.35</v>
      </c>
      <c r="U138" s="120" t="s">
        <v>355</v>
      </c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  <c r="IW138" s="24"/>
      <c r="IX138" s="24"/>
      <c r="IY138" s="24"/>
      <c r="IZ138" s="24"/>
      <c r="JA138" s="24"/>
      <c r="JB138" s="24"/>
      <c r="JC138" s="24"/>
      <c r="JD138" s="24"/>
      <c r="JE138" s="24"/>
      <c r="JF138" s="24"/>
      <c r="JG138" s="24"/>
      <c r="JH138" s="24"/>
      <c r="JI138" s="24"/>
      <c r="JJ138" s="24"/>
      <c r="JK138" s="24"/>
      <c r="JL138" s="24"/>
      <c r="JM138" s="24"/>
      <c r="JN138" s="24"/>
      <c r="JO138" s="24"/>
      <c r="JP138" s="24"/>
      <c r="JQ138" s="24"/>
      <c r="JR138" s="24"/>
      <c r="JS138" s="24"/>
      <c r="JT138" s="24"/>
      <c r="JU138" s="24"/>
      <c r="JV138" s="24"/>
      <c r="JW138" s="24"/>
      <c r="JX138" s="24"/>
      <c r="JY138" s="24"/>
      <c r="JZ138" s="24"/>
      <c r="KA138" s="24"/>
      <c r="KB138" s="24"/>
      <c r="KC138" s="24"/>
      <c r="KD138" s="24"/>
      <c r="KE138" s="24"/>
      <c r="KF138" s="24"/>
      <c r="KG138" s="24"/>
      <c r="KH138" s="24"/>
      <c r="KI138" s="24"/>
      <c r="KJ138" s="24"/>
      <c r="KK138" s="24"/>
      <c r="KL138" s="24"/>
      <c r="KM138" s="24"/>
      <c r="KN138" s="24"/>
      <c r="KO138" s="24"/>
      <c r="KP138" s="24"/>
      <c r="KQ138" s="24"/>
      <c r="KR138" s="24"/>
      <c r="KS138" s="24"/>
      <c r="KT138" s="24"/>
      <c r="KU138" s="24"/>
      <c r="KV138" s="24"/>
      <c r="KW138" s="24"/>
      <c r="KX138" s="24"/>
      <c r="KY138" s="24"/>
      <c r="KZ138" s="24"/>
      <c r="LA138" s="24"/>
      <c r="LB138" s="24"/>
      <c r="LC138" s="24"/>
      <c r="LD138" s="24"/>
      <c r="LE138" s="24"/>
      <c r="LF138" s="24"/>
      <c r="LG138" s="24"/>
      <c r="LH138" s="24"/>
      <c r="LI138" s="24"/>
      <c r="LJ138" s="24"/>
      <c r="LK138" s="24"/>
      <c r="LL138" s="24"/>
      <c r="LM138" s="24"/>
      <c r="LN138" s="24"/>
      <c r="LO138" s="24"/>
      <c r="LP138" s="24"/>
      <c r="LQ138" s="24"/>
      <c r="LR138" s="24"/>
      <c r="LS138" s="24"/>
    </row>
    <row r="139" spans="1:331" s="2" customFormat="1" ht="30" customHeight="1" x14ac:dyDescent="0.25">
      <c r="A139" s="57">
        <v>131</v>
      </c>
      <c r="B139" s="21" t="s">
        <v>330</v>
      </c>
      <c r="C139" s="57" t="s">
        <v>282</v>
      </c>
      <c r="D139" s="21" t="s">
        <v>97</v>
      </c>
      <c r="E139" s="21" t="s">
        <v>216</v>
      </c>
      <c r="F139" s="57" t="s">
        <v>265</v>
      </c>
      <c r="G139" s="67" t="s">
        <v>266</v>
      </c>
      <c r="H139" s="67" t="s">
        <v>266</v>
      </c>
      <c r="I139" s="23">
        <v>45000</v>
      </c>
      <c r="J139" s="23">
        <v>1148.33</v>
      </c>
      <c r="K139" s="23">
        <v>25</v>
      </c>
      <c r="L139" s="23">
        <f t="shared" si="144"/>
        <v>1291.5</v>
      </c>
      <c r="M139" s="23">
        <f t="shared" si="136"/>
        <v>3194.9999999999995</v>
      </c>
      <c r="N139" s="23">
        <f t="shared" si="137"/>
        <v>495.00000000000006</v>
      </c>
      <c r="O139" s="23">
        <f t="shared" si="138"/>
        <v>1368</v>
      </c>
      <c r="P139" s="23">
        <f t="shared" si="139"/>
        <v>3190.5</v>
      </c>
      <c r="Q139" s="23">
        <f t="shared" si="140"/>
        <v>2659.5</v>
      </c>
      <c r="R139" s="23">
        <f t="shared" si="141"/>
        <v>3832.83</v>
      </c>
      <c r="S139" s="23">
        <f t="shared" si="142"/>
        <v>6880.5</v>
      </c>
      <c r="T139" s="23">
        <f t="shared" si="145"/>
        <v>41167.17</v>
      </c>
      <c r="U139" s="120" t="s">
        <v>355</v>
      </c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  <c r="IW139" s="24"/>
      <c r="IX139" s="24"/>
      <c r="IY139" s="24"/>
      <c r="IZ139" s="24"/>
      <c r="JA139" s="24"/>
      <c r="JB139" s="24"/>
      <c r="JC139" s="24"/>
      <c r="JD139" s="24"/>
      <c r="JE139" s="24"/>
      <c r="JF139" s="24"/>
      <c r="JG139" s="24"/>
      <c r="JH139" s="24"/>
      <c r="JI139" s="24"/>
      <c r="JJ139" s="24"/>
      <c r="JK139" s="24"/>
      <c r="JL139" s="24"/>
      <c r="JM139" s="24"/>
      <c r="JN139" s="24"/>
      <c r="JO139" s="24"/>
      <c r="JP139" s="24"/>
      <c r="JQ139" s="24"/>
      <c r="JR139" s="24"/>
      <c r="JS139" s="24"/>
      <c r="JT139" s="24"/>
      <c r="JU139" s="24"/>
      <c r="JV139" s="24"/>
      <c r="JW139" s="24"/>
      <c r="JX139" s="24"/>
      <c r="JY139" s="24"/>
      <c r="JZ139" s="24"/>
      <c r="KA139" s="24"/>
      <c r="KB139" s="24"/>
      <c r="KC139" s="24"/>
      <c r="KD139" s="24"/>
      <c r="KE139" s="24"/>
      <c r="KF139" s="24"/>
      <c r="KG139" s="24"/>
      <c r="KH139" s="24"/>
      <c r="KI139" s="24"/>
      <c r="KJ139" s="24"/>
      <c r="KK139" s="24"/>
      <c r="KL139" s="24"/>
      <c r="KM139" s="24"/>
      <c r="KN139" s="24"/>
      <c r="KO139" s="24"/>
      <c r="KP139" s="24"/>
      <c r="KQ139" s="24"/>
      <c r="KR139" s="24"/>
      <c r="KS139" s="24"/>
      <c r="KT139" s="24"/>
      <c r="KU139" s="24"/>
      <c r="KV139" s="24"/>
      <c r="KW139" s="24"/>
      <c r="KX139" s="24"/>
      <c r="KY139" s="24"/>
      <c r="KZ139" s="24"/>
      <c r="LA139" s="24"/>
      <c r="LB139" s="24"/>
      <c r="LC139" s="24"/>
      <c r="LD139" s="24"/>
      <c r="LE139" s="24"/>
      <c r="LF139" s="24"/>
      <c r="LG139" s="24"/>
      <c r="LH139" s="24"/>
      <c r="LI139" s="24"/>
      <c r="LJ139" s="24"/>
      <c r="LK139" s="24"/>
      <c r="LL139" s="24"/>
      <c r="LM139" s="24"/>
      <c r="LN139" s="24"/>
      <c r="LO139" s="24"/>
      <c r="LP139" s="24"/>
      <c r="LQ139" s="24"/>
      <c r="LR139" s="24"/>
      <c r="LS139" s="24"/>
    </row>
    <row r="140" spans="1:331" s="2" customFormat="1" ht="30" customHeight="1" x14ac:dyDescent="0.25">
      <c r="A140" s="57">
        <v>132</v>
      </c>
      <c r="B140" s="21" t="s">
        <v>331</v>
      </c>
      <c r="C140" s="57" t="s">
        <v>282</v>
      </c>
      <c r="D140" s="21" t="s">
        <v>97</v>
      </c>
      <c r="E140" s="21" t="s">
        <v>214</v>
      </c>
      <c r="F140" s="57" t="s">
        <v>265</v>
      </c>
      <c r="G140" s="67" t="s">
        <v>266</v>
      </c>
      <c r="H140" s="67" t="s">
        <v>266</v>
      </c>
      <c r="I140" s="23">
        <v>45000</v>
      </c>
      <c r="J140" s="23">
        <v>1148.33</v>
      </c>
      <c r="K140" s="23">
        <v>25</v>
      </c>
      <c r="L140" s="23">
        <f t="shared" si="144"/>
        <v>1291.5</v>
      </c>
      <c r="M140" s="23">
        <f t="shared" si="136"/>
        <v>3194.9999999999995</v>
      </c>
      <c r="N140" s="23">
        <f t="shared" si="137"/>
        <v>495.00000000000006</v>
      </c>
      <c r="O140" s="23">
        <f t="shared" si="138"/>
        <v>1368</v>
      </c>
      <c r="P140" s="23">
        <f t="shared" si="139"/>
        <v>3190.5</v>
      </c>
      <c r="Q140" s="23">
        <f t="shared" si="140"/>
        <v>2659.5</v>
      </c>
      <c r="R140" s="23">
        <f t="shared" si="141"/>
        <v>3832.83</v>
      </c>
      <c r="S140" s="23">
        <f t="shared" si="142"/>
        <v>6880.5</v>
      </c>
      <c r="T140" s="23">
        <f t="shared" si="145"/>
        <v>41167.17</v>
      </c>
      <c r="U140" s="120" t="s">
        <v>355</v>
      </c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  <c r="IW140" s="24"/>
      <c r="IX140" s="24"/>
      <c r="IY140" s="24"/>
      <c r="IZ140" s="24"/>
      <c r="JA140" s="24"/>
      <c r="JB140" s="24"/>
      <c r="JC140" s="24"/>
      <c r="JD140" s="24"/>
      <c r="JE140" s="24"/>
      <c r="JF140" s="24"/>
      <c r="JG140" s="24"/>
      <c r="JH140" s="24"/>
      <c r="JI140" s="24"/>
      <c r="JJ140" s="24"/>
      <c r="JK140" s="24"/>
      <c r="JL140" s="24"/>
      <c r="JM140" s="24"/>
      <c r="JN140" s="24"/>
      <c r="JO140" s="24"/>
      <c r="JP140" s="24"/>
      <c r="JQ140" s="24"/>
      <c r="JR140" s="24"/>
      <c r="JS140" s="24"/>
      <c r="JT140" s="24"/>
      <c r="JU140" s="24"/>
      <c r="JV140" s="24"/>
      <c r="JW140" s="24"/>
      <c r="JX140" s="24"/>
      <c r="JY140" s="24"/>
      <c r="JZ140" s="24"/>
      <c r="KA140" s="24"/>
      <c r="KB140" s="24"/>
      <c r="KC140" s="24"/>
      <c r="KD140" s="24"/>
      <c r="KE140" s="24"/>
      <c r="KF140" s="24"/>
      <c r="KG140" s="24"/>
      <c r="KH140" s="24"/>
      <c r="KI140" s="24"/>
      <c r="KJ140" s="24"/>
      <c r="KK140" s="24"/>
      <c r="KL140" s="24"/>
      <c r="KM140" s="24"/>
      <c r="KN140" s="24"/>
      <c r="KO140" s="24"/>
      <c r="KP140" s="24"/>
      <c r="KQ140" s="24"/>
      <c r="KR140" s="24"/>
      <c r="KS140" s="24"/>
      <c r="KT140" s="24"/>
      <c r="KU140" s="24"/>
      <c r="KV140" s="24"/>
      <c r="KW140" s="24"/>
      <c r="KX140" s="24"/>
      <c r="KY140" s="24"/>
      <c r="KZ140" s="24"/>
      <c r="LA140" s="24"/>
      <c r="LB140" s="24"/>
      <c r="LC140" s="24"/>
      <c r="LD140" s="24"/>
      <c r="LE140" s="24"/>
      <c r="LF140" s="24"/>
      <c r="LG140" s="24"/>
      <c r="LH140" s="24"/>
      <c r="LI140" s="24"/>
      <c r="LJ140" s="24"/>
      <c r="LK140" s="24"/>
      <c r="LL140" s="24"/>
      <c r="LM140" s="24"/>
      <c r="LN140" s="24"/>
      <c r="LO140" s="24"/>
      <c r="LP140" s="24"/>
      <c r="LQ140" s="24"/>
      <c r="LR140" s="24"/>
      <c r="LS140" s="24"/>
    </row>
    <row r="141" spans="1:331" s="2" customFormat="1" ht="30" customHeight="1" x14ac:dyDescent="0.25">
      <c r="A141" s="57">
        <v>133</v>
      </c>
      <c r="B141" s="21" t="s">
        <v>337</v>
      </c>
      <c r="C141" s="57" t="s">
        <v>283</v>
      </c>
      <c r="D141" s="21" t="s">
        <v>97</v>
      </c>
      <c r="E141" s="21" t="s">
        <v>308</v>
      </c>
      <c r="F141" s="57" t="s">
        <v>265</v>
      </c>
      <c r="G141" s="67" t="s">
        <v>266</v>
      </c>
      <c r="H141" s="67" t="s">
        <v>266</v>
      </c>
      <c r="I141" s="23">
        <v>46000</v>
      </c>
      <c r="J141" s="23">
        <v>1289.46</v>
      </c>
      <c r="K141" s="23">
        <v>25</v>
      </c>
      <c r="L141" s="23">
        <f>I141*2.87%</f>
        <v>1320.2</v>
      </c>
      <c r="M141" s="23">
        <f t="shared" si="136"/>
        <v>3265.9999999999995</v>
      </c>
      <c r="N141" s="23">
        <f t="shared" si="137"/>
        <v>506.00000000000006</v>
      </c>
      <c r="O141" s="23">
        <f t="shared" si="138"/>
        <v>1398.4</v>
      </c>
      <c r="P141" s="23">
        <f t="shared" si="139"/>
        <v>3261.4</v>
      </c>
      <c r="Q141" s="23">
        <f t="shared" si="140"/>
        <v>2718.6000000000004</v>
      </c>
      <c r="R141" s="23">
        <f t="shared" si="141"/>
        <v>4033.06</v>
      </c>
      <c r="S141" s="23">
        <f t="shared" si="142"/>
        <v>7033.4</v>
      </c>
      <c r="T141" s="23">
        <f t="shared" si="145"/>
        <v>41966.94</v>
      </c>
      <c r="U141" s="120" t="s">
        <v>355</v>
      </c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  <c r="IW141" s="24"/>
      <c r="IX141" s="24"/>
      <c r="IY141" s="24"/>
      <c r="IZ141" s="24"/>
      <c r="JA141" s="24"/>
      <c r="JB141" s="24"/>
      <c r="JC141" s="24"/>
      <c r="JD141" s="24"/>
      <c r="JE141" s="24"/>
      <c r="JF141" s="24"/>
      <c r="JG141" s="24"/>
      <c r="JH141" s="24"/>
      <c r="JI141" s="24"/>
      <c r="JJ141" s="24"/>
      <c r="JK141" s="24"/>
      <c r="JL141" s="24"/>
      <c r="JM141" s="24"/>
      <c r="JN141" s="24"/>
      <c r="JO141" s="24"/>
      <c r="JP141" s="24"/>
      <c r="JQ141" s="24"/>
      <c r="JR141" s="24"/>
      <c r="JS141" s="24"/>
      <c r="JT141" s="24"/>
      <c r="JU141" s="24"/>
      <c r="JV141" s="24"/>
      <c r="JW141" s="24"/>
      <c r="JX141" s="24"/>
      <c r="JY141" s="24"/>
      <c r="JZ141" s="24"/>
      <c r="KA141" s="24"/>
      <c r="KB141" s="24"/>
      <c r="KC141" s="24"/>
      <c r="KD141" s="24"/>
      <c r="KE141" s="24"/>
      <c r="KF141" s="24"/>
      <c r="KG141" s="24"/>
      <c r="KH141" s="24"/>
      <c r="KI141" s="24"/>
      <c r="KJ141" s="24"/>
      <c r="KK141" s="24"/>
      <c r="KL141" s="24"/>
      <c r="KM141" s="24"/>
      <c r="KN141" s="24"/>
      <c r="KO141" s="24"/>
      <c r="KP141" s="24"/>
      <c r="KQ141" s="24"/>
      <c r="KR141" s="24"/>
      <c r="KS141" s="24"/>
      <c r="KT141" s="24"/>
      <c r="KU141" s="24"/>
      <c r="KV141" s="24"/>
      <c r="KW141" s="24"/>
      <c r="KX141" s="24"/>
      <c r="KY141" s="24"/>
      <c r="KZ141" s="24"/>
      <c r="LA141" s="24"/>
      <c r="LB141" s="24"/>
      <c r="LC141" s="24"/>
      <c r="LD141" s="24"/>
      <c r="LE141" s="24"/>
      <c r="LF141" s="24"/>
      <c r="LG141" s="24"/>
      <c r="LH141" s="24"/>
      <c r="LI141" s="24"/>
      <c r="LJ141" s="24"/>
      <c r="LK141" s="24"/>
      <c r="LL141" s="24"/>
      <c r="LM141" s="24"/>
      <c r="LN141" s="24"/>
      <c r="LO141" s="24"/>
      <c r="LP141" s="24"/>
      <c r="LQ141" s="24"/>
      <c r="LR141" s="24"/>
      <c r="LS141" s="24"/>
    </row>
    <row r="142" spans="1:331" s="2" customFormat="1" ht="30" customHeight="1" x14ac:dyDescent="0.25">
      <c r="A142" s="57">
        <v>134</v>
      </c>
      <c r="B142" s="21" t="s">
        <v>348</v>
      </c>
      <c r="C142" s="57" t="s">
        <v>283</v>
      </c>
      <c r="D142" s="21" t="s">
        <v>97</v>
      </c>
      <c r="E142" s="21" t="s">
        <v>99</v>
      </c>
      <c r="F142" s="57" t="s">
        <v>265</v>
      </c>
      <c r="G142" s="67" t="s">
        <v>266</v>
      </c>
      <c r="H142" s="67" t="s">
        <v>266</v>
      </c>
      <c r="I142" s="23">
        <v>40000</v>
      </c>
      <c r="J142" s="23">
        <v>442.65</v>
      </c>
      <c r="K142" s="23">
        <v>25</v>
      </c>
      <c r="L142" s="23">
        <f t="shared" ref="L142" si="146">I142*2.87%</f>
        <v>1148</v>
      </c>
      <c r="M142" s="23">
        <f t="shared" ref="M142" si="147">I142*7.1%</f>
        <v>2839.9999999999995</v>
      </c>
      <c r="N142" s="23">
        <f t="shared" ref="N142" si="148">I142*1.1%</f>
        <v>440.00000000000006</v>
      </c>
      <c r="O142" s="23">
        <f t="shared" ref="O142" si="149">I142*3.04%</f>
        <v>1216</v>
      </c>
      <c r="P142" s="23">
        <f t="shared" ref="P142" si="150">I142*7.09%</f>
        <v>2836</v>
      </c>
      <c r="Q142" s="23">
        <f t="shared" ref="Q142" si="151">+L142+O142</f>
        <v>2364</v>
      </c>
      <c r="R142" s="23">
        <f t="shared" ref="R142" si="152">SUM(J142+K142+L142+O142)</f>
        <v>2831.65</v>
      </c>
      <c r="S142" s="23">
        <f t="shared" ref="S142" si="153">SUM(M142+N142+P142)</f>
        <v>6116</v>
      </c>
      <c r="T142" s="23">
        <f t="shared" ref="T142" si="154">I142-R142</f>
        <v>37168.35</v>
      </c>
      <c r="U142" s="120" t="s">
        <v>355</v>
      </c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  <c r="IW142" s="24"/>
      <c r="IX142" s="24"/>
      <c r="IY142" s="24"/>
      <c r="IZ142" s="24"/>
      <c r="JA142" s="24"/>
      <c r="JB142" s="24"/>
      <c r="JC142" s="24"/>
      <c r="JD142" s="24"/>
      <c r="JE142" s="24"/>
      <c r="JF142" s="24"/>
      <c r="JG142" s="24"/>
      <c r="JH142" s="24"/>
      <c r="JI142" s="24"/>
      <c r="JJ142" s="24"/>
      <c r="JK142" s="24"/>
      <c r="JL142" s="24"/>
      <c r="JM142" s="24"/>
      <c r="JN142" s="24"/>
      <c r="JO142" s="24"/>
      <c r="JP142" s="24"/>
      <c r="JQ142" s="24"/>
      <c r="JR142" s="24"/>
      <c r="JS142" s="24"/>
      <c r="JT142" s="24"/>
      <c r="JU142" s="24"/>
      <c r="JV142" s="24"/>
      <c r="JW142" s="24"/>
      <c r="JX142" s="24"/>
      <c r="JY142" s="24"/>
      <c r="JZ142" s="24"/>
      <c r="KA142" s="24"/>
      <c r="KB142" s="24"/>
      <c r="KC142" s="24"/>
      <c r="KD142" s="24"/>
      <c r="KE142" s="24"/>
      <c r="KF142" s="24"/>
      <c r="KG142" s="24"/>
      <c r="KH142" s="24"/>
      <c r="KI142" s="24"/>
      <c r="KJ142" s="24"/>
      <c r="KK142" s="24"/>
      <c r="KL142" s="24"/>
      <c r="KM142" s="24"/>
      <c r="KN142" s="24"/>
      <c r="KO142" s="24"/>
      <c r="KP142" s="24"/>
      <c r="KQ142" s="24"/>
      <c r="KR142" s="24"/>
      <c r="KS142" s="24"/>
      <c r="KT142" s="24"/>
      <c r="KU142" s="24"/>
      <c r="KV142" s="24"/>
      <c r="KW142" s="24"/>
      <c r="KX142" s="24"/>
      <c r="KY142" s="24"/>
      <c r="KZ142" s="24"/>
      <c r="LA142" s="24"/>
      <c r="LB142" s="24"/>
      <c r="LC142" s="24"/>
      <c r="LD142" s="24"/>
      <c r="LE142" s="24"/>
      <c r="LF142" s="24"/>
      <c r="LG142" s="24"/>
      <c r="LH142" s="24"/>
      <c r="LI142" s="24"/>
      <c r="LJ142" s="24"/>
      <c r="LK142" s="24"/>
      <c r="LL142" s="24"/>
      <c r="LM142" s="24"/>
      <c r="LN142" s="24"/>
      <c r="LO142" s="24"/>
      <c r="LP142" s="24"/>
      <c r="LQ142" s="24"/>
      <c r="LR142" s="24"/>
      <c r="LS142" s="24"/>
    </row>
    <row r="143" spans="1:331" s="2" customFormat="1" ht="30" customHeight="1" x14ac:dyDescent="0.25">
      <c r="A143" s="57">
        <v>135</v>
      </c>
      <c r="B143" s="21" t="s">
        <v>203</v>
      </c>
      <c r="C143" s="57" t="s">
        <v>282</v>
      </c>
      <c r="D143" s="21" t="s">
        <v>97</v>
      </c>
      <c r="E143" s="21" t="s">
        <v>202</v>
      </c>
      <c r="F143" s="57" t="s">
        <v>265</v>
      </c>
      <c r="G143" s="67" t="s">
        <v>266</v>
      </c>
      <c r="H143" s="67" t="s">
        <v>266</v>
      </c>
      <c r="I143" s="23">
        <v>80000</v>
      </c>
      <c r="J143" s="23">
        <v>7400.87</v>
      </c>
      <c r="K143" s="23">
        <v>25</v>
      </c>
      <c r="L143" s="23">
        <f>I143*2.87%</f>
        <v>2296</v>
      </c>
      <c r="M143" s="23">
        <f>I143*7.1%</f>
        <v>5679.9999999999991</v>
      </c>
      <c r="N143" s="23">
        <f>I143*1.1%</f>
        <v>880.00000000000011</v>
      </c>
      <c r="O143" s="23">
        <f>I143*3.04%</f>
        <v>2432</v>
      </c>
      <c r="P143" s="23">
        <f>I143*7.09%</f>
        <v>5672</v>
      </c>
      <c r="Q143" s="23">
        <f>+L143+O143</f>
        <v>4728</v>
      </c>
      <c r="R143" s="23">
        <f>SUM(J143+K143+L143+O143)</f>
        <v>12153.869999999999</v>
      </c>
      <c r="S143" s="23">
        <f>SUM(M143+N143+P143)</f>
        <v>12232</v>
      </c>
      <c r="T143" s="23">
        <f>I143-R143</f>
        <v>67846.13</v>
      </c>
      <c r="U143" s="120" t="s">
        <v>355</v>
      </c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  <c r="IY143" s="24"/>
      <c r="IZ143" s="24"/>
      <c r="JA143" s="24"/>
      <c r="JB143" s="24"/>
      <c r="JC143" s="24"/>
      <c r="JD143" s="24"/>
      <c r="JE143" s="24"/>
      <c r="JF143" s="24"/>
      <c r="JG143" s="24"/>
      <c r="JH143" s="24"/>
      <c r="JI143" s="24"/>
      <c r="JJ143" s="24"/>
      <c r="JK143" s="24"/>
      <c r="JL143" s="24"/>
      <c r="JM143" s="24"/>
      <c r="JN143" s="24"/>
      <c r="JO143" s="24"/>
      <c r="JP143" s="24"/>
      <c r="JQ143" s="24"/>
      <c r="JR143" s="24"/>
      <c r="JS143" s="24"/>
      <c r="JT143" s="24"/>
      <c r="JU143" s="24"/>
      <c r="JV143" s="24"/>
      <c r="JW143" s="24"/>
      <c r="JX143" s="24"/>
      <c r="JY143" s="24"/>
      <c r="JZ143" s="24"/>
      <c r="KA143" s="24"/>
      <c r="KB143" s="24"/>
      <c r="KC143" s="24"/>
      <c r="KD143" s="24"/>
      <c r="KE143" s="24"/>
      <c r="KF143" s="24"/>
      <c r="KG143" s="24"/>
      <c r="KH143" s="24"/>
      <c r="KI143" s="24"/>
      <c r="KJ143" s="24"/>
      <c r="KK143" s="24"/>
      <c r="KL143" s="24"/>
      <c r="KM143" s="24"/>
      <c r="KN143" s="24"/>
      <c r="KO143" s="24"/>
      <c r="KP143" s="24"/>
      <c r="KQ143" s="24"/>
      <c r="KR143" s="24"/>
      <c r="KS143" s="24"/>
      <c r="KT143" s="24"/>
      <c r="KU143" s="24"/>
      <c r="KV143" s="24"/>
      <c r="KW143" s="24"/>
      <c r="KX143" s="24"/>
      <c r="KY143" s="24"/>
      <c r="KZ143" s="24"/>
      <c r="LA143" s="24"/>
      <c r="LB143" s="24"/>
      <c r="LC143" s="24"/>
      <c r="LD143" s="24"/>
      <c r="LE143" s="24"/>
      <c r="LF143" s="24"/>
      <c r="LG143" s="24"/>
      <c r="LH143" s="24"/>
      <c r="LI143" s="24"/>
      <c r="LJ143" s="24"/>
      <c r="LK143" s="24"/>
      <c r="LL143" s="24"/>
      <c r="LM143" s="24"/>
      <c r="LN143" s="24"/>
      <c r="LO143" s="24"/>
      <c r="LP143" s="24"/>
      <c r="LQ143" s="24"/>
      <c r="LR143" s="24"/>
      <c r="LS143" s="24"/>
    </row>
    <row r="144" spans="1:331" s="2" customFormat="1" ht="30" customHeight="1" x14ac:dyDescent="0.25">
      <c r="A144" s="57">
        <v>136</v>
      </c>
      <c r="B144" s="21" t="s">
        <v>211</v>
      </c>
      <c r="C144" s="57" t="s">
        <v>282</v>
      </c>
      <c r="D144" s="21" t="s">
        <v>97</v>
      </c>
      <c r="E144" s="21" t="s">
        <v>99</v>
      </c>
      <c r="F144" s="57" t="s">
        <v>265</v>
      </c>
      <c r="G144" s="67" t="s">
        <v>266</v>
      </c>
      <c r="H144" s="67" t="s">
        <v>266</v>
      </c>
      <c r="I144" s="23">
        <v>42000</v>
      </c>
      <c r="J144" s="23">
        <v>724.92</v>
      </c>
      <c r="K144" s="23">
        <v>25</v>
      </c>
      <c r="L144" s="23">
        <f>I144*2.87%</f>
        <v>1205.4000000000001</v>
      </c>
      <c r="M144" s="23">
        <f>I144*7.1%</f>
        <v>2981.9999999999995</v>
      </c>
      <c r="N144" s="23">
        <f>I144*1.1%</f>
        <v>462.00000000000006</v>
      </c>
      <c r="O144" s="23">
        <f>I144*3.04%</f>
        <v>1276.8</v>
      </c>
      <c r="P144" s="23">
        <f>I144*7.09%</f>
        <v>2977.8</v>
      </c>
      <c r="Q144" s="23">
        <f>+L144+O144</f>
        <v>2482.1999999999998</v>
      </c>
      <c r="R144" s="23">
        <f>SUM(J144+K144+L144+O144)</f>
        <v>3232.12</v>
      </c>
      <c r="S144" s="23">
        <f>SUM(M144+N144+P144)</f>
        <v>6421.7999999999993</v>
      </c>
      <c r="T144" s="23">
        <f>I144-R144</f>
        <v>38767.879999999997</v>
      </c>
      <c r="U144" s="120" t="s">
        <v>355</v>
      </c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  <c r="IW144" s="24"/>
      <c r="IX144" s="24"/>
      <c r="IY144" s="24"/>
      <c r="IZ144" s="24"/>
      <c r="JA144" s="24"/>
      <c r="JB144" s="24"/>
      <c r="JC144" s="24"/>
      <c r="JD144" s="24"/>
      <c r="JE144" s="24"/>
      <c r="JF144" s="24"/>
      <c r="JG144" s="24"/>
      <c r="JH144" s="24"/>
      <c r="JI144" s="24"/>
      <c r="JJ144" s="24"/>
      <c r="JK144" s="24"/>
      <c r="JL144" s="24"/>
      <c r="JM144" s="24"/>
      <c r="JN144" s="24"/>
      <c r="JO144" s="24"/>
      <c r="JP144" s="24"/>
      <c r="JQ144" s="24"/>
      <c r="JR144" s="24"/>
      <c r="JS144" s="24"/>
      <c r="JT144" s="24"/>
      <c r="JU144" s="24"/>
      <c r="JV144" s="24"/>
      <c r="JW144" s="24"/>
      <c r="JX144" s="24"/>
      <c r="JY144" s="24"/>
      <c r="JZ144" s="24"/>
      <c r="KA144" s="24"/>
      <c r="KB144" s="24"/>
      <c r="KC144" s="24"/>
      <c r="KD144" s="24"/>
      <c r="KE144" s="24"/>
      <c r="KF144" s="24"/>
      <c r="KG144" s="24"/>
      <c r="KH144" s="24"/>
      <c r="KI144" s="24"/>
      <c r="KJ144" s="24"/>
      <c r="KK144" s="24"/>
      <c r="KL144" s="24"/>
      <c r="KM144" s="24"/>
      <c r="KN144" s="24"/>
      <c r="KO144" s="24"/>
      <c r="KP144" s="24"/>
      <c r="KQ144" s="24"/>
      <c r="KR144" s="24"/>
      <c r="KS144" s="24"/>
      <c r="KT144" s="24"/>
      <c r="KU144" s="24"/>
      <c r="KV144" s="24"/>
      <c r="KW144" s="24"/>
      <c r="KX144" s="24"/>
      <c r="KY144" s="24"/>
      <c r="KZ144" s="24"/>
      <c r="LA144" s="24"/>
      <c r="LB144" s="24"/>
      <c r="LC144" s="24"/>
      <c r="LD144" s="24"/>
      <c r="LE144" s="24"/>
      <c r="LF144" s="24"/>
      <c r="LG144" s="24"/>
      <c r="LH144" s="24"/>
      <c r="LI144" s="24"/>
      <c r="LJ144" s="24"/>
      <c r="LK144" s="24"/>
      <c r="LL144" s="24"/>
      <c r="LM144" s="24"/>
      <c r="LN144" s="24"/>
      <c r="LO144" s="24"/>
      <c r="LP144" s="24"/>
      <c r="LQ144" s="24"/>
      <c r="LR144" s="24"/>
      <c r="LS144" s="24"/>
    </row>
    <row r="145" spans="1:331" s="2" customFormat="1" ht="30" customHeight="1" x14ac:dyDescent="0.25">
      <c r="A145" s="57">
        <v>137</v>
      </c>
      <c r="B145" s="21" t="s">
        <v>25</v>
      </c>
      <c r="C145" s="57" t="s">
        <v>283</v>
      </c>
      <c r="D145" s="21" t="s">
        <v>100</v>
      </c>
      <c r="E145" s="21" t="s">
        <v>28</v>
      </c>
      <c r="F145" s="57" t="s">
        <v>265</v>
      </c>
      <c r="G145" s="67" t="s">
        <v>266</v>
      </c>
      <c r="H145" s="67" t="s">
        <v>266</v>
      </c>
      <c r="I145" s="23">
        <v>100000</v>
      </c>
      <c r="J145" s="23">
        <v>11708.52</v>
      </c>
      <c r="K145" s="23">
        <v>25</v>
      </c>
      <c r="L145" s="23">
        <f t="shared" si="88"/>
        <v>2870</v>
      </c>
      <c r="M145" s="23">
        <f t="shared" si="136"/>
        <v>7099.9999999999991</v>
      </c>
      <c r="N145" s="23">
        <f t="shared" si="137"/>
        <v>1100</v>
      </c>
      <c r="O145" s="23">
        <f t="shared" si="138"/>
        <v>3040</v>
      </c>
      <c r="P145" s="23">
        <f t="shared" si="139"/>
        <v>7090.0000000000009</v>
      </c>
      <c r="Q145" s="23">
        <f t="shared" si="140"/>
        <v>5910</v>
      </c>
      <c r="R145" s="23">
        <f t="shared" si="141"/>
        <v>17643.52</v>
      </c>
      <c r="S145" s="23">
        <f t="shared" si="142"/>
        <v>15290</v>
      </c>
      <c r="T145" s="23">
        <f t="shared" si="143"/>
        <v>82356.479999999996</v>
      </c>
      <c r="U145" s="120" t="s">
        <v>355</v>
      </c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  <c r="IW145" s="24"/>
      <c r="IX145" s="24"/>
      <c r="IY145" s="24"/>
      <c r="IZ145" s="24"/>
      <c r="JA145" s="24"/>
      <c r="JB145" s="24"/>
      <c r="JC145" s="24"/>
      <c r="JD145" s="24"/>
      <c r="JE145" s="24"/>
      <c r="JF145" s="24"/>
      <c r="JG145" s="24"/>
      <c r="JH145" s="24"/>
      <c r="JI145" s="24"/>
      <c r="JJ145" s="24"/>
      <c r="JK145" s="24"/>
      <c r="JL145" s="24"/>
      <c r="JM145" s="24"/>
      <c r="JN145" s="24"/>
      <c r="JO145" s="24"/>
      <c r="JP145" s="24"/>
      <c r="JQ145" s="24"/>
      <c r="JR145" s="24"/>
      <c r="JS145" s="24"/>
      <c r="JT145" s="24"/>
      <c r="JU145" s="24"/>
      <c r="JV145" s="24"/>
      <c r="JW145" s="24"/>
      <c r="JX145" s="24"/>
      <c r="JY145" s="24"/>
      <c r="JZ145" s="24"/>
      <c r="KA145" s="24"/>
      <c r="KB145" s="24"/>
      <c r="KC145" s="24"/>
      <c r="KD145" s="24"/>
      <c r="KE145" s="24"/>
      <c r="KF145" s="24"/>
      <c r="KG145" s="24"/>
      <c r="KH145" s="24"/>
      <c r="KI145" s="24"/>
      <c r="KJ145" s="24"/>
      <c r="KK145" s="24"/>
      <c r="KL145" s="24"/>
      <c r="KM145" s="24"/>
      <c r="KN145" s="24"/>
      <c r="KO145" s="24"/>
      <c r="KP145" s="24"/>
      <c r="KQ145" s="24"/>
      <c r="KR145" s="24"/>
      <c r="KS145" s="24"/>
      <c r="KT145" s="24"/>
      <c r="KU145" s="24"/>
      <c r="KV145" s="24"/>
      <c r="KW145" s="24"/>
      <c r="KX145" s="24"/>
      <c r="KY145" s="24"/>
      <c r="KZ145" s="24"/>
      <c r="LA145" s="24"/>
      <c r="LB145" s="24"/>
      <c r="LC145" s="24"/>
      <c r="LD145" s="24"/>
      <c r="LE145" s="24"/>
      <c r="LF145" s="24"/>
      <c r="LG145" s="24"/>
      <c r="LH145" s="24"/>
      <c r="LI145" s="24"/>
      <c r="LJ145" s="24"/>
      <c r="LK145" s="24"/>
      <c r="LL145" s="24"/>
      <c r="LM145" s="24"/>
      <c r="LN145" s="24"/>
      <c r="LO145" s="24"/>
      <c r="LP145" s="24"/>
      <c r="LQ145" s="24"/>
      <c r="LR145" s="24"/>
      <c r="LS145" s="24"/>
    </row>
    <row r="146" spans="1:331" s="2" customFormat="1" ht="30" customHeight="1" x14ac:dyDescent="0.25">
      <c r="A146" s="57">
        <v>138</v>
      </c>
      <c r="B146" s="21" t="s">
        <v>103</v>
      </c>
      <c r="C146" s="57" t="s">
        <v>282</v>
      </c>
      <c r="D146" s="21" t="s">
        <v>212</v>
      </c>
      <c r="E146" s="21" t="s">
        <v>21</v>
      </c>
      <c r="F146" s="57" t="s">
        <v>265</v>
      </c>
      <c r="G146" s="67" t="s">
        <v>266</v>
      </c>
      <c r="H146" s="67" t="s">
        <v>266</v>
      </c>
      <c r="I146" s="23">
        <v>110000</v>
      </c>
      <c r="J146" s="23">
        <v>14457.62</v>
      </c>
      <c r="K146" s="23">
        <v>25</v>
      </c>
      <c r="L146" s="23">
        <f t="shared" si="88"/>
        <v>3157</v>
      </c>
      <c r="M146" s="23">
        <f t="shared" si="136"/>
        <v>7809.9999999999991</v>
      </c>
      <c r="N146" s="23">
        <f t="shared" si="137"/>
        <v>1210.0000000000002</v>
      </c>
      <c r="O146" s="23">
        <f t="shared" si="138"/>
        <v>3344</v>
      </c>
      <c r="P146" s="23">
        <f t="shared" si="139"/>
        <v>7799.0000000000009</v>
      </c>
      <c r="Q146" s="23">
        <f t="shared" si="140"/>
        <v>6501</v>
      </c>
      <c r="R146" s="23">
        <f t="shared" si="141"/>
        <v>20983.620000000003</v>
      </c>
      <c r="S146" s="23">
        <f t="shared" si="142"/>
        <v>16819</v>
      </c>
      <c r="T146" s="23">
        <f t="shared" si="143"/>
        <v>89016.38</v>
      </c>
      <c r="U146" s="120" t="s">
        <v>355</v>
      </c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  <c r="IW146" s="24"/>
      <c r="IX146" s="24"/>
      <c r="IY146" s="24"/>
      <c r="IZ146" s="24"/>
      <c r="JA146" s="24"/>
      <c r="JB146" s="24"/>
      <c r="JC146" s="24"/>
      <c r="JD146" s="24"/>
      <c r="JE146" s="24"/>
      <c r="JF146" s="24"/>
      <c r="JG146" s="24"/>
      <c r="JH146" s="24"/>
      <c r="JI146" s="24"/>
      <c r="JJ146" s="24"/>
      <c r="JK146" s="24"/>
      <c r="JL146" s="24"/>
      <c r="JM146" s="24"/>
      <c r="JN146" s="24"/>
      <c r="JO146" s="24"/>
      <c r="JP146" s="24"/>
      <c r="JQ146" s="24"/>
      <c r="JR146" s="24"/>
      <c r="JS146" s="24"/>
      <c r="JT146" s="24"/>
      <c r="JU146" s="24"/>
      <c r="JV146" s="24"/>
      <c r="JW146" s="24"/>
      <c r="JX146" s="24"/>
      <c r="JY146" s="24"/>
      <c r="JZ146" s="24"/>
      <c r="KA146" s="24"/>
      <c r="KB146" s="24"/>
      <c r="KC146" s="24"/>
      <c r="KD146" s="24"/>
      <c r="KE146" s="24"/>
      <c r="KF146" s="24"/>
      <c r="KG146" s="24"/>
      <c r="KH146" s="24"/>
      <c r="KI146" s="24"/>
      <c r="KJ146" s="24"/>
      <c r="KK146" s="24"/>
      <c r="KL146" s="24"/>
      <c r="KM146" s="24"/>
      <c r="KN146" s="24"/>
      <c r="KO146" s="24"/>
      <c r="KP146" s="24"/>
      <c r="KQ146" s="24"/>
      <c r="KR146" s="24"/>
      <c r="KS146" s="24"/>
      <c r="KT146" s="24"/>
      <c r="KU146" s="24"/>
      <c r="KV146" s="24"/>
      <c r="KW146" s="24"/>
      <c r="KX146" s="24"/>
      <c r="KY146" s="24"/>
      <c r="KZ146" s="24"/>
      <c r="LA146" s="24"/>
      <c r="LB146" s="24"/>
      <c r="LC146" s="24"/>
      <c r="LD146" s="24"/>
      <c r="LE146" s="24"/>
      <c r="LF146" s="24"/>
      <c r="LG146" s="24"/>
      <c r="LH146" s="24"/>
      <c r="LI146" s="24"/>
      <c r="LJ146" s="24"/>
      <c r="LK146" s="24"/>
      <c r="LL146" s="24"/>
      <c r="LM146" s="24"/>
      <c r="LN146" s="24"/>
      <c r="LO146" s="24"/>
      <c r="LP146" s="24"/>
      <c r="LQ146" s="24"/>
      <c r="LR146" s="24"/>
      <c r="LS146" s="24"/>
    </row>
    <row r="147" spans="1:331" s="2" customFormat="1" ht="30" customHeight="1" x14ac:dyDescent="0.25">
      <c r="A147" s="57">
        <v>139</v>
      </c>
      <c r="B147" s="21" t="s">
        <v>421</v>
      </c>
      <c r="C147" s="57" t="s">
        <v>282</v>
      </c>
      <c r="D147" s="21" t="s">
        <v>212</v>
      </c>
      <c r="E147" s="21" t="s">
        <v>1</v>
      </c>
      <c r="F147" s="57" t="s">
        <v>265</v>
      </c>
      <c r="G147" s="67" t="s">
        <v>266</v>
      </c>
      <c r="H147" s="67" t="s">
        <v>266</v>
      </c>
      <c r="I147" s="23">
        <v>80000</v>
      </c>
      <c r="J147" s="23">
        <v>7400.87</v>
      </c>
      <c r="K147" s="23">
        <v>25</v>
      </c>
      <c r="L147" s="23">
        <f t="shared" si="88"/>
        <v>2296</v>
      </c>
      <c r="M147" s="23">
        <f t="shared" si="136"/>
        <v>5679.9999999999991</v>
      </c>
      <c r="N147" s="23">
        <f t="shared" si="137"/>
        <v>880.00000000000011</v>
      </c>
      <c r="O147" s="23">
        <f t="shared" si="138"/>
        <v>2432</v>
      </c>
      <c r="P147" s="23">
        <f t="shared" si="139"/>
        <v>5672</v>
      </c>
      <c r="Q147" s="23">
        <f t="shared" si="140"/>
        <v>4728</v>
      </c>
      <c r="R147" s="23">
        <f t="shared" si="141"/>
        <v>12153.869999999999</v>
      </c>
      <c r="S147" s="23">
        <f t="shared" si="142"/>
        <v>12232</v>
      </c>
      <c r="T147" s="23">
        <f t="shared" si="143"/>
        <v>67846.13</v>
      </c>
      <c r="U147" s="120" t="s">
        <v>355</v>
      </c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  <c r="IW147" s="24"/>
      <c r="IX147" s="24"/>
      <c r="IY147" s="24"/>
      <c r="IZ147" s="24"/>
      <c r="JA147" s="24"/>
      <c r="JB147" s="24"/>
      <c r="JC147" s="24"/>
      <c r="JD147" s="24"/>
      <c r="JE147" s="24"/>
      <c r="JF147" s="24"/>
      <c r="JG147" s="24"/>
      <c r="JH147" s="24"/>
      <c r="JI147" s="24"/>
      <c r="JJ147" s="24"/>
      <c r="JK147" s="24"/>
      <c r="JL147" s="24"/>
      <c r="JM147" s="24"/>
      <c r="JN147" s="24"/>
      <c r="JO147" s="24"/>
      <c r="JP147" s="24"/>
      <c r="JQ147" s="24"/>
      <c r="JR147" s="24"/>
      <c r="JS147" s="24"/>
      <c r="JT147" s="24"/>
      <c r="JU147" s="24"/>
      <c r="JV147" s="24"/>
      <c r="JW147" s="24"/>
      <c r="JX147" s="24"/>
      <c r="JY147" s="24"/>
      <c r="JZ147" s="24"/>
      <c r="KA147" s="24"/>
      <c r="KB147" s="24"/>
      <c r="KC147" s="24"/>
      <c r="KD147" s="24"/>
      <c r="KE147" s="24"/>
      <c r="KF147" s="24"/>
      <c r="KG147" s="24"/>
      <c r="KH147" s="24"/>
      <c r="KI147" s="24"/>
      <c r="KJ147" s="24"/>
      <c r="KK147" s="24"/>
      <c r="KL147" s="24"/>
      <c r="KM147" s="24"/>
      <c r="KN147" s="24"/>
      <c r="KO147" s="24"/>
      <c r="KP147" s="24"/>
      <c r="KQ147" s="24"/>
      <c r="KR147" s="24"/>
      <c r="KS147" s="24"/>
      <c r="KT147" s="24"/>
      <c r="KU147" s="24"/>
      <c r="KV147" s="24"/>
      <c r="KW147" s="24"/>
      <c r="KX147" s="24"/>
      <c r="KY147" s="24"/>
      <c r="KZ147" s="24"/>
      <c r="LA147" s="24"/>
      <c r="LB147" s="24"/>
      <c r="LC147" s="24"/>
      <c r="LD147" s="24"/>
      <c r="LE147" s="24"/>
      <c r="LF147" s="24"/>
      <c r="LG147" s="24"/>
      <c r="LH147" s="24"/>
      <c r="LI147" s="24"/>
      <c r="LJ147" s="24"/>
      <c r="LK147" s="24"/>
      <c r="LL147" s="24"/>
      <c r="LM147" s="24"/>
      <c r="LN147" s="24"/>
      <c r="LO147" s="24"/>
      <c r="LP147" s="24"/>
      <c r="LQ147" s="24"/>
      <c r="LR147" s="24"/>
      <c r="LS147" s="24"/>
    </row>
    <row r="148" spans="1:331" s="2" customFormat="1" ht="30" customHeight="1" x14ac:dyDescent="0.25">
      <c r="A148" s="57">
        <v>140</v>
      </c>
      <c r="B148" s="21" t="s">
        <v>213</v>
      </c>
      <c r="C148" s="57" t="s">
        <v>283</v>
      </c>
      <c r="D148" s="21" t="s">
        <v>212</v>
      </c>
      <c r="E148" s="21" t="s">
        <v>214</v>
      </c>
      <c r="F148" s="57" t="s">
        <v>265</v>
      </c>
      <c r="G148" s="67" t="s">
        <v>266</v>
      </c>
      <c r="H148" s="67" t="s">
        <v>266</v>
      </c>
      <c r="I148" s="23">
        <v>50000</v>
      </c>
      <c r="J148" s="23">
        <v>1854</v>
      </c>
      <c r="K148" s="23">
        <v>25</v>
      </c>
      <c r="L148" s="23">
        <f t="shared" si="88"/>
        <v>1435</v>
      </c>
      <c r="M148" s="23">
        <f t="shared" si="136"/>
        <v>3549.9999999999995</v>
      </c>
      <c r="N148" s="23">
        <f t="shared" si="137"/>
        <v>550</v>
      </c>
      <c r="O148" s="23">
        <f t="shared" si="138"/>
        <v>1520</v>
      </c>
      <c r="P148" s="23">
        <f t="shared" si="139"/>
        <v>3545.0000000000005</v>
      </c>
      <c r="Q148" s="23">
        <f t="shared" si="140"/>
        <v>2955</v>
      </c>
      <c r="R148" s="23">
        <f t="shared" si="141"/>
        <v>4834</v>
      </c>
      <c r="S148" s="23">
        <f t="shared" si="142"/>
        <v>7645</v>
      </c>
      <c r="T148" s="23">
        <f t="shared" si="143"/>
        <v>45166</v>
      </c>
      <c r="U148" s="120" t="s">
        <v>355</v>
      </c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  <c r="IW148" s="24"/>
      <c r="IX148" s="24"/>
      <c r="IY148" s="24"/>
      <c r="IZ148" s="24"/>
      <c r="JA148" s="24"/>
      <c r="JB148" s="24"/>
      <c r="JC148" s="24"/>
      <c r="JD148" s="24"/>
      <c r="JE148" s="24"/>
      <c r="JF148" s="24"/>
      <c r="JG148" s="24"/>
      <c r="JH148" s="24"/>
      <c r="JI148" s="24"/>
      <c r="JJ148" s="24"/>
      <c r="JK148" s="24"/>
      <c r="JL148" s="24"/>
      <c r="JM148" s="24"/>
      <c r="JN148" s="24"/>
      <c r="JO148" s="24"/>
      <c r="JP148" s="24"/>
      <c r="JQ148" s="24"/>
      <c r="JR148" s="24"/>
      <c r="JS148" s="24"/>
      <c r="JT148" s="24"/>
      <c r="JU148" s="24"/>
      <c r="JV148" s="24"/>
      <c r="JW148" s="24"/>
      <c r="JX148" s="24"/>
      <c r="JY148" s="24"/>
      <c r="JZ148" s="24"/>
      <c r="KA148" s="24"/>
      <c r="KB148" s="24"/>
      <c r="KC148" s="24"/>
      <c r="KD148" s="24"/>
      <c r="KE148" s="24"/>
      <c r="KF148" s="24"/>
      <c r="KG148" s="24"/>
      <c r="KH148" s="24"/>
      <c r="KI148" s="24"/>
      <c r="KJ148" s="24"/>
      <c r="KK148" s="24"/>
      <c r="KL148" s="24"/>
      <c r="KM148" s="24"/>
      <c r="KN148" s="24"/>
      <c r="KO148" s="24"/>
      <c r="KP148" s="24"/>
      <c r="KQ148" s="24"/>
      <c r="KR148" s="24"/>
      <c r="KS148" s="24"/>
      <c r="KT148" s="24"/>
      <c r="KU148" s="24"/>
      <c r="KV148" s="24"/>
      <c r="KW148" s="24"/>
      <c r="KX148" s="24"/>
      <c r="KY148" s="24"/>
      <c r="KZ148" s="24"/>
      <c r="LA148" s="24"/>
      <c r="LB148" s="24"/>
      <c r="LC148" s="24"/>
      <c r="LD148" s="24"/>
      <c r="LE148" s="24"/>
      <c r="LF148" s="24"/>
      <c r="LG148" s="24"/>
      <c r="LH148" s="24"/>
      <c r="LI148" s="24"/>
      <c r="LJ148" s="24"/>
      <c r="LK148" s="24"/>
      <c r="LL148" s="24"/>
      <c r="LM148" s="24"/>
      <c r="LN148" s="24"/>
      <c r="LO148" s="24"/>
      <c r="LP148" s="24"/>
      <c r="LQ148" s="24"/>
      <c r="LR148" s="24"/>
      <c r="LS148" s="24"/>
    </row>
    <row r="149" spans="1:331" s="2" customFormat="1" ht="30" customHeight="1" x14ac:dyDescent="0.25">
      <c r="A149" s="57">
        <v>141</v>
      </c>
      <c r="B149" s="21" t="s">
        <v>101</v>
      </c>
      <c r="C149" s="57" t="s">
        <v>283</v>
      </c>
      <c r="D149" s="21" t="s">
        <v>212</v>
      </c>
      <c r="E149" s="21" t="s">
        <v>102</v>
      </c>
      <c r="F149" s="57" t="s">
        <v>265</v>
      </c>
      <c r="G149" s="67" t="s">
        <v>266</v>
      </c>
      <c r="H149" s="67" t="s">
        <v>266</v>
      </c>
      <c r="I149" s="23">
        <v>45000</v>
      </c>
      <c r="J149" s="23">
        <v>910.22</v>
      </c>
      <c r="K149" s="23">
        <v>25</v>
      </c>
      <c r="L149" s="23">
        <f t="shared" si="88"/>
        <v>1291.5</v>
      </c>
      <c r="M149" s="23">
        <f t="shared" si="136"/>
        <v>3194.9999999999995</v>
      </c>
      <c r="N149" s="23">
        <f t="shared" si="137"/>
        <v>495.00000000000006</v>
      </c>
      <c r="O149" s="23">
        <f t="shared" si="138"/>
        <v>1368</v>
      </c>
      <c r="P149" s="23">
        <f t="shared" si="139"/>
        <v>3190.5</v>
      </c>
      <c r="Q149" s="23">
        <f t="shared" si="140"/>
        <v>2659.5</v>
      </c>
      <c r="R149" s="23">
        <f t="shared" si="141"/>
        <v>3594.7200000000003</v>
      </c>
      <c r="S149" s="23">
        <f t="shared" si="142"/>
        <v>6880.5</v>
      </c>
      <c r="T149" s="23">
        <f t="shared" si="143"/>
        <v>41405.279999999999</v>
      </c>
      <c r="U149" s="120" t="s">
        <v>355</v>
      </c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  <c r="IW149" s="24"/>
      <c r="IX149" s="24"/>
      <c r="IY149" s="24"/>
      <c r="IZ149" s="24"/>
      <c r="JA149" s="24"/>
      <c r="JB149" s="24"/>
      <c r="JC149" s="24"/>
      <c r="JD149" s="24"/>
      <c r="JE149" s="24"/>
      <c r="JF149" s="24"/>
      <c r="JG149" s="24"/>
      <c r="JH149" s="24"/>
      <c r="JI149" s="24"/>
      <c r="JJ149" s="24"/>
      <c r="JK149" s="24"/>
      <c r="JL149" s="24"/>
      <c r="JM149" s="24"/>
      <c r="JN149" s="24"/>
      <c r="JO149" s="24"/>
      <c r="JP149" s="24"/>
      <c r="JQ149" s="24"/>
      <c r="JR149" s="24"/>
      <c r="JS149" s="24"/>
      <c r="JT149" s="24"/>
      <c r="JU149" s="24"/>
      <c r="JV149" s="24"/>
      <c r="JW149" s="24"/>
      <c r="JX149" s="24"/>
      <c r="JY149" s="24"/>
      <c r="JZ149" s="24"/>
      <c r="KA149" s="24"/>
      <c r="KB149" s="24"/>
      <c r="KC149" s="24"/>
      <c r="KD149" s="24"/>
      <c r="KE149" s="24"/>
      <c r="KF149" s="24"/>
      <c r="KG149" s="24"/>
      <c r="KH149" s="24"/>
      <c r="KI149" s="24"/>
      <c r="KJ149" s="24"/>
      <c r="KK149" s="24"/>
      <c r="KL149" s="24"/>
      <c r="KM149" s="24"/>
      <c r="KN149" s="24"/>
      <c r="KO149" s="24"/>
      <c r="KP149" s="24"/>
      <c r="KQ149" s="24"/>
      <c r="KR149" s="24"/>
      <c r="KS149" s="24"/>
      <c r="KT149" s="24"/>
      <c r="KU149" s="24"/>
      <c r="KV149" s="24"/>
      <c r="KW149" s="24"/>
      <c r="KX149" s="24"/>
      <c r="KY149" s="24"/>
      <c r="KZ149" s="24"/>
      <c r="LA149" s="24"/>
      <c r="LB149" s="24"/>
      <c r="LC149" s="24"/>
      <c r="LD149" s="24"/>
      <c r="LE149" s="24"/>
      <c r="LF149" s="24"/>
      <c r="LG149" s="24"/>
      <c r="LH149" s="24"/>
      <c r="LI149" s="24"/>
      <c r="LJ149" s="24"/>
      <c r="LK149" s="24"/>
      <c r="LL149" s="24"/>
      <c r="LM149" s="24"/>
      <c r="LN149" s="24"/>
      <c r="LO149" s="24"/>
      <c r="LP149" s="24"/>
      <c r="LQ149" s="24"/>
      <c r="LR149" s="24"/>
      <c r="LS149" s="24"/>
    </row>
    <row r="150" spans="1:331" s="2" customFormat="1" ht="30" customHeight="1" x14ac:dyDescent="0.25">
      <c r="A150" s="57">
        <v>142</v>
      </c>
      <c r="B150" s="21" t="s">
        <v>305</v>
      </c>
      <c r="C150" s="57" t="s">
        <v>282</v>
      </c>
      <c r="D150" s="21" t="s">
        <v>212</v>
      </c>
      <c r="E150" s="21" t="s">
        <v>99</v>
      </c>
      <c r="F150" s="57" t="s">
        <v>265</v>
      </c>
      <c r="G150" s="67" t="s">
        <v>266</v>
      </c>
      <c r="H150" s="67" t="s">
        <v>266</v>
      </c>
      <c r="I150" s="23">
        <v>35000</v>
      </c>
      <c r="J150" s="23">
        <v>0</v>
      </c>
      <c r="K150" s="23">
        <v>25</v>
      </c>
      <c r="L150" s="23">
        <f t="shared" ref="L150" si="155">I150*2.87%</f>
        <v>1004.5</v>
      </c>
      <c r="M150" s="23">
        <f t="shared" si="136"/>
        <v>2485</v>
      </c>
      <c r="N150" s="23">
        <f t="shared" si="137"/>
        <v>385.00000000000006</v>
      </c>
      <c r="O150" s="23">
        <f t="shared" si="138"/>
        <v>1064</v>
      </c>
      <c r="P150" s="23">
        <f t="shared" si="139"/>
        <v>2481.5</v>
      </c>
      <c r="Q150" s="23">
        <f t="shared" si="140"/>
        <v>2068.5</v>
      </c>
      <c r="R150" s="23">
        <f t="shared" si="141"/>
        <v>2093.5</v>
      </c>
      <c r="S150" s="23">
        <f t="shared" si="142"/>
        <v>5351.5</v>
      </c>
      <c r="T150" s="23">
        <f t="shared" si="143"/>
        <v>32906.5</v>
      </c>
      <c r="U150" s="120" t="s">
        <v>355</v>
      </c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  <c r="IW150" s="24"/>
      <c r="IX150" s="24"/>
      <c r="IY150" s="24"/>
      <c r="IZ150" s="24"/>
      <c r="JA150" s="24"/>
      <c r="JB150" s="24"/>
      <c r="JC150" s="24"/>
      <c r="JD150" s="24"/>
      <c r="JE150" s="24"/>
      <c r="JF150" s="24"/>
      <c r="JG150" s="24"/>
      <c r="JH150" s="24"/>
      <c r="JI150" s="24"/>
      <c r="JJ150" s="24"/>
      <c r="JK150" s="24"/>
      <c r="JL150" s="24"/>
      <c r="JM150" s="24"/>
      <c r="JN150" s="24"/>
      <c r="JO150" s="24"/>
      <c r="JP150" s="24"/>
      <c r="JQ150" s="24"/>
      <c r="JR150" s="24"/>
      <c r="JS150" s="24"/>
      <c r="JT150" s="24"/>
      <c r="JU150" s="24"/>
      <c r="JV150" s="24"/>
      <c r="JW150" s="24"/>
      <c r="JX150" s="24"/>
      <c r="JY150" s="24"/>
      <c r="JZ150" s="24"/>
      <c r="KA150" s="24"/>
      <c r="KB150" s="24"/>
      <c r="KC150" s="24"/>
      <c r="KD150" s="24"/>
      <c r="KE150" s="24"/>
      <c r="KF150" s="24"/>
      <c r="KG150" s="24"/>
      <c r="KH150" s="24"/>
      <c r="KI150" s="24"/>
      <c r="KJ150" s="24"/>
      <c r="KK150" s="24"/>
      <c r="KL150" s="24"/>
      <c r="KM150" s="24"/>
      <c r="KN150" s="24"/>
      <c r="KO150" s="24"/>
      <c r="KP150" s="24"/>
      <c r="KQ150" s="24"/>
      <c r="KR150" s="24"/>
      <c r="KS150" s="24"/>
      <c r="KT150" s="24"/>
      <c r="KU150" s="24"/>
      <c r="KV150" s="24"/>
      <c r="KW150" s="24"/>
      <c r="KX150" s="24"/>
      <c r="KY150" s="24"/>
      <c r="KZ150" s="24"/>
      <c r="LA150" s="24"/>
      <c r="LB150" s="24"/>
      <c r="LC150" s="24"/>
      <c r="LD150" s="24"/>
      <c r="LE150" s="24"/>
      <c r="LF150" s="24"/>
      <c r="LG150" s="24"/>
      <c r="LH150" s="24"/>
      <c r="LI150" s="24"/>
      <c r="LJ150" s="24"/>
      <c r="LK150" s="24"/>
      <c r="LL150" s="24"/>
      <c r="LM150" s="24"/>
      <c r="LN150" s="24"/>
      <c r="LO150" s="24"/>
      <c r="LP150" s="24"/>
      <c r="LQ150" s="24"/>
      <c r="LR150" s="24"/>
      <c r="LS150" s="24"/>
    </row>
    <row r="151" spans="1:331" s="2" customFormat="1" ht="30" customHeight="1" x14ac:dyDescent="0.25">
      <c r="A151" s="57">
        <v>143</v>
      </c>
      <c r="B151" s="21" t="s">
        <v>251</v>
      </c>
      <c r="C151" s="57" t="s">
        <v>283</v>
      </c>
      <c r="D151" s="21" t="s">
        <v>212</v>
      </c>
      <c r="E151" s="21" t="s">
        <v>99</v>
      </c>
      <c r="F151" s="57" t="s">
        <v>265</v>
      </c>
      <c r="G151" s="67" t="s">
        <v>266</v>
      </c>
      <c r="H151" s="67" t="s">
        <v>266</v>
      </c>
      <c r="I151" s="23">
        <v>42000</v>
      </c>
      <c r="J151" s="23">
        <v>724.92</v>
      </c>
      <c r="K151" s="23">
        <v>25</v>
      </c>
      <c r="L151" s="23">
        <f t="shared" si="88"/>
        <v>1205.4000000000001</v>
      </c>
      <c r="M151" s="23">
        <f t="shared" si="136"/>
        <v>2981.9999999999995</v>
      </c>
      <c r="N151" s="23">
        <f t="shared" si="137"/>
        <v>462.00000000000006</v>
      </c>
      <c r="O151" s="23">
        <f t="shared" si="138"/>
        <v>1276.8</v>
      </c>
      <c r="P151" s="23">
        <f t="shared" si="139"/>
        <v>2977.8</v>
      </c>
      <c r="Q151" s="23">
        <f t="shared" si="140"/>
        <v>2482.1999999999998</v>
      </c>
      <c r="R151" s="23">
        <f t="shared" si="141"/>
        <v>3232.12</v>
      </c>
      <c r="S151" s="23">
        <f t="shared" si="142"/>
        <v>6421.7999999999993</v>
      </c>
      <c r="T151" s="23">
        <f t="shared" si="143"/>
        <v>38767.879999999997</v>
      </c>
      <c r="U151" s="120" t="s">
        <v>355</v>
      </c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  <c r="IW151" s="24"/>
      <c r="IX151" s="24"/>
      <c r="IY151" s="24"/>
      <c r="IZ151" s="24"/>
      <c r="JA151" s="24"/>
      <c r="JB151" s="24"/>
      <c r="JC151" s="24"/>
      <c r="JD151" s="24"/>
      <c r="JE151" s="24"/>
      <c r="JF151" s="24"/>
      <c r="JG151" s="24"/>
      <c r="JH151" s="24"/>
      <c r="JI151" s="24"/>
      <c r="JJ151" s="24"/>
      <c r="JK151" s="24"/>
      <c r="JL151" s="24"/>
      <c r="JM151" s="24"/>
      <c r="JN151" s="24"/>
      <c r="JO151" s="24"/>
      <c r="JP151" s="24"/>
      <c r="JQ151" s="24"/>
      <c r="JR151" s="24"/>
      <c r="JS151" s="24"/>
      <c r="JT151" s="24"/>
      <c r="JU151" s="24"/>
      <c r="JV151" s="24"/>
      <c r="JW151" s="24"/>
      <c r="JX151" s="24"/>
      <c r="JY151" s="24"/>
      <c r="JZ151" s="24"/>
      <c r="KA151" s="24"/>
      <c r="KB151" s="24"/>
      <c r="KC151" s="24"/>
      <c r="KD151" s="24"/>
      <c r="KE151" s="24"/>
      <c r="KF151" s="24"/>
      <c r="KG151" s="24"/>
      <c r="KH151" s="24"/>
      <c r="KI151" s="24"/>
      <c r="KJ151" s="24"/>
      <c r="KK151" s="24"/>
      <c r="KL151" s="24"/>
      <c r="KM151" s="24"/>
      <c r="KN151" s="24"/>
      <c r="KO151" s="24"/>
      <c r="KP151" s="24"/>
      <c r="KQ151" s="24"/>
      <c r="KR151" s="24"/>
      <c r="KS151" s="24"/>
      <c r="KT151" s="24"/>
      <c r="KU151" s="24"/>
      <c r="KV151" s="24"/>
      <c r="KW151" s="24"/>
      <c r="KX151" s="24"/>
      <c r="KY151" s="24"/>
      <c r="KZ151" s="24"/>
      <c r="LA151" s="24"/>
      <c r="LB151" s="24"/>
      <c r="LC151" s="24"/>
      <c r="LD151" s="24"/>
      <c r="LE151" s="24"/>
      <c r="LF151" s="24"/>
      <c r="LG151" s="24"/>
      <c r="LH151" s="24"/>
      <c r="LI151" s="24"/>
      <c r="LJ151" s="24"/>
      <c r="LK151" s="24"/>
      <c r="LL151" s="24"/>
      <c r="LM151" s="24"/>
      <c r="LN151" s="24"/>
      <c r="LO151" s="24"/>
      <c r="LP151" s="24"/>
      <c r="LQ151" s="24"/>
      <c r="LR151" s="24"/>
      <c r="LS151" s="24"/>
    </row>
    <row r="152" spans="1:331" s="2" customFormat="1" ht="30" customHeight="1" x14ac:dyDescent="0.25">
      <c r="A152" s="57">
        <v>144</v>
      </c>
      <c r="B152" s="21" t="s">
        <v>322</v>
      </c>
      <c r="C152" s="57" t="s">
        <v>282</v>
      </c>
      <c r="D152" s="21" t="s">
        <v>212</v>
      </c>
      <c r="E152" s="21" t="s">
        <v>99</v>
      </c>
      <c r="F152" s="57" t="s">
        <v>265</v>
      </c>
      <c r="G152" s="67" t="s">
        <v>266</v>
      </c>
      <c r="H152" s="67" t="s">
        <v>266</v>
      </c>
      <c r="I152" s="23">
        <v>40000</v>
      </c>
      <c r="J152" s="23">
        <v>442.65</v>
      </c>
      <c r="K152" s="23">
        <v>25</v>
      </c>
      <c r="L152" s="23">
        <f t="shared" ref="L152:L153" si="156">I152*2.87%</f>
        <v>1148</v>
      </c>
      <c r="M152" s="23">
        <f t="shared" ref="M152:M159" si="157">I152*7.1%</f>
        <v>2839.9999999999995</v>
      </c>
      <c r="N152" s="23">
        <f t="shared" ref="N152:N159" si="158">I152*1.1%</f>
        <v>440.00000000000006</v>
      </c>
      <c r="O152" s="23">
        <f t="shared" ref="O152:O159" si="159">I152*3.04%</f>
        <v>1216</v>
      </c>
      <c r="P152" s="23">
        <f t="shared" ref="P152:P159" si="160">I152*7.09%</f>
        <v>2836</v>
      </c>
      <c r="Q152" s="23">
        <f t="shared" ref="Q152:Q159" si="161">+L152+O152</f>
        <v>2364</v>
      </c>
      <c r="R152" s="23">
        <f t="shared" ref="R152:R159" si="162">SUM(J152+K152+L152+O152)</f>
        <v>2831.65</v>
      </c>
      <c r="S152" s="23">
        <f t="shared" ref="S152:S159" si="163">SUM(M152+N152+P152)</f>
        <v>6116</v>
      </c>
      <c r="T152" s="23">
        <f t="shared" ref="T152:T159" si="164">I152-R152</f>
        <v>37168.35</v>
      </c>
      <c r="U152" s="120" t="s">
        <v>355</v>
      </c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  <c r="IW152" s="24"/>
      <c r="IX152" s="24"/>
      <c r="IY152" s="24"/>
      <c r="IZ152" s="24"/>
      <c r="JA152" s="24"/>
      <c r="JB152" s="24"/>
      <c r="JC152" s="24"/>
      <c r="JD152" s="24"/>
      <c r="JE152" s="24"/>
      <c r="JF152" s="24"/>
      <c r="JG152" s="24"/>
      <c r="JH152" s="24"/>
      <c r="JI152" s="24"/>
      <c r="JJ152" s="24"/>
      <c r="JK152" s="24"/>
      <c r="JL152" s="24"/>
      <c r="JM152" s="24"/>
      <c r="JN152" s="24"/>
      <c r="JO152" s="24"/>
      <c r="JP152" s="24"/>
      <c r="JQ152" s="24"/>
      <c r="JR152" s="24"/>
      <c r="JS152" s="24"/>
      <c r="JT152" s="24"/>
      <c r="JU152" s="24"/>
      <c r="JV152" s="24"/>
      <c r="JW152" s="24"/>
      <c r="JX152" s="24"/>
      <c r="JY152" s="24"/>
      <c r="JZ152" s="24"/>
      <c r="KA152" s="24"/>
      <c r="KB152" s="24"/>
      <c r="KC152" s="24"/>
      <c r="KD152" s="24"/>
      <c r="KE152" s="24"/>
      <c r="KF152" s="24"/>
      <c r="KG152" s="24"/>
      <c r="KH152" s="24"/>
      <c r="KI152" s="24"/>
      <c r="KJ152" s="24"/>
      <c r="KK152" s="24"/>
      <c r="KL152" s="24"/>
      <c r="KM152" s="24"/>
      <c r="KN152" s="24"/>
      <c r="KO152" s="24"/>
      <c r="KP152" s="24"/>
      <c r="KQ152" s="24"/>
      <c r="KR152" s="24"/>
      <c r="KS152" s="24"/>
      <c r="KT152" s="24"/>
      <c r="KU152" s="24"/>
      <c r="KV152" s="24"/>
      <c r="KW152" s="24"/>
      <c r="KX152" s="24"/>
      <c r="KY152" s="24"/>
      <c r="KZ152" s="24"/>
      <c r="LA152" s="24"/>
      <c r="LB152" s="24"/>
      <c r="LC152" s="24"/>
      <c r="LD152" s="24"/>
      <c r="LE152" s="24"/>
      <c r="LF152" s="24"/>
      <c r="LG152" s="24"/>
      <c r="LH152" s="24"/>
      <c r="LI152" s="24"/>
      <c r="LJ152" s="24"/>
      <c r="LK152" s="24"/>
      <c r="LL152" s="24"/>
      <c r="LM152" s="24"/>
      <c r="LN152" s="24"/>
      <c r="LO152" s="24"/>
      <c r="LP152" s="24"/>
      <c r="LQ152" s="24"/>
      <c r="LR152" s="24"/>
      <c r="LS152" s="24"/>
    </row>
    <row r="153" spans="1:331" s="2" customFormat="1" ht="30" customHeight="1" x14ac:dyDescent="0.25">
      <c r="A153" s="57">
        <v>145</v>
      </c>
      <c r="B153" s="21" t="s">
        <v>345</v>
      </c>
      <c r="C153" s="57" t="s">
        <v>283</v>
      </c>
      <c r="D153" s="21" t="s">
        <v>212</v>
      </c>
      <c r="E153" s="21" t="s">
        <v>102</v>
      </c>
      <c r="F153" s="57" t="s">
        <v>265</v>
      </c>
      <c r="G153" s="67" t="s">
        <v>266</v>
      </c>
      <c r="H153" s="67" t="s">
        <v>266</v>
      </c>
      <c r="I153" s="23">
        <v>50000</v>
      </c>
      <c r="J153" s="23">
        <v>1854</v>
      </c>
      <c r="K153" s="23">
        <v>25</v>
      </c>
      <c r="L153" s="23">
        <f t="shared" si="156"/>
        <v>1435</v>
      </c>
      <c r="M153" s="23">
        <f t="shared" si="157"/>
        <v>3549.9999999999995</v>
      </c>
      <c r="N153" s="23">
        <f t="shared" si="158"/>
        <v>550</v>
      </c>
      <c r="O153" s="23">
        <f t="shared" si="159"/>
        <v>1520</v>
      </c>
      <c r="P153" s="23">
        <f t="shared" si="160"/>
        <v>3545.0000000000005</v>
      </c>
      <c r="Q153" s="23">
        <f t="shared" si="161"/>
        <v>2955</v>
      </c>
      <c r="R153" s="23">
        <f t="shared" si="162"/>
        <v>4834</v>
      </c>
      <c r="S153" s="23">
        <f t="shared" si="163"/>
        <v>7645</v>
      </c>
      <c r="T153" s="23">
        <f t="shared" si="164"/>
        <v>45166</v>
      </c>
      <c r="U153" s="120" t="s">
        <v>355</v>
      </c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  <c r="IW153" s="24"/>
      <c r="IX153" s="24"/>
      <c r="IY153" s="24"/>
      <c r="IZ153" s="24"/>
      <c r="JA153" s="24"/>
      <c r="JB153" s="24"/>
      <c r="JC153" s="24"/>
      <c r="JD153" s="24"/>
      <c r="JE153" s="24"/>
      <c r="JF153" s="24"/>
      <c r="JG153" s="24"/>
      <c r="JH153" s="24"/>
      <c r="JI153" s="24"/>
      <c r="JJ153" s="24"/>
      <c r="JK153" s="24"/>
      <c r="JL153" s="24"/>
      <c r="JM153" s="24"/>
      <c r="JN153" s="24"/>
      <c r="JO153" s="24"/>
      <c r="JP153" s="24"/>
      <c r="JQ153" s="24"/>
      <c r="JR153" s="24"/>
      <c r="JS153" s="24"/>
      <c r="JT153" s="24"/>
      <c r="JU153" s="24"/>
      <c r="JV153" s="24"/>
      <c r="JW153" s="24"/>
      <c r="JX153" s="24"/>
      <c r="JY153" s="24"/>
      <c r="JZ153" s="24"/>
      <c r="KA153" s="24"/>
      <c r="KB153" s="24"/>
      <c r="KC153" s="24"/>
      <c r="KD153" s="24"/>
      <c r="KE153" s="24"/>
      <c r="KF153" s="24"/>
      <c r="KG153" s="24"/>
      <c r="KH153" s="24"/>
      <c r="KI153" s="24"/>
      <c r="KJ153" s="24"/>
      <c r="KK153" s="24"/>
      <c r="KL153" s="24"/>
      <c r="KM153" s="24"/>
      <c r="KN153" s="24"/>
      <c r="KO153" s="24"/>
      <c r="KP153" s="24"/>
      <c r="KQ153" s="24"/>
      <c r="KR153" s="24"/>
      <c r="KS153" s="24"/>
      <c r="KT153" s="24"/>
      <c r="KU153" s="24"/>
      <c r="KV153" s="24"/>
      <c r="KW153" s="24"/>
      <c r="KX153" s="24"/>
      <c r="KY153" s="24"/>
      <c r="KZ153" s="24"/>
      <c r="LA153" s="24"/>
      <c r="LB153" s="24"/>
      <c r="LC153" s="24"/>
      <c r="LD153" s="24"/>
      <c r="LE153" s="24"/>
      <c r="LF153" s="24"/>
      <c r="LG153" s="24"/>
      <c r="LH153" s="24"/>
      <c r="LI153" s="24"/>
      <c r="LJ153" s="24"/>
      <c r="LK153" s="24"/>
      <c r="LL153" s="24"/>
      <c r="LM153" s="24"/>
      <c r="LN153" s="24"/>
      <c r="LO153" s="24"/>
      <c r="LP153" s="24"/>
      <c r="LQ153" s="24"/>
      <c r="LR153" s="24"/>
      <c r="LS153" s="24"/>
    </row>
    <row r="154" spans="1:331" s="15" customFormat="1" ht="30" customHeight="1" x14ac:dyDescent="0.25">
      <c r="A154" s="57">
        <v>146</v>
      </c>
      <c r="B154" s="21" t="s">
        <v>273</v>
      </c>
      <c r="C154" s="57" t="s">
        <v>282</v>
      </c>
      <c r="D154" s="21" t="s">
        <v>346</v>
      </c>
      <c r="E154" s="21" t="s">
        <v>214</v>
      </c>
      <c r="F154" s="57" t="s">
        <v>265</v>
      </c>
      <c r="G154" s="67" t="s">
        <v>266</v>
      </c>
      <c r="H154" s="67" t="s">
        <v>266</v>
      </c>
      <c r="I154" s="23">
        <v>50000</v>
      </c>
      <c r="J154" s="23">
        <v>1854</v>
      </c>
      <c r="K154" s="23">
        <v>25</v>
      </c>
      <c r="L154" s="23">
        <f t="shared" si="88"/>
        <v>1435</v>
      </c>
      <c r="M154" s="23">
        <f t="shared" si="157"/>
        <v>3549.9999999999995</v>
      </c>
      <c r="N154" s="23">
        <f t="shared" si="158"/>
        <v>550</v>
      </c>
      <c r="O154" s="23">
        <f t="shared" si="159"/>
        <v>1520</v>
      </c>
      <c r="P154" s="23">
        <f t="shared" si="160"/>
        <v>3545.0000000000005</v>
      </c>
      <c r="Q154" s="23">
        <f t="shared" si="161"/>
        <v>2955</v>
      </c>
      <c r="R154" s="23">
        <f t="shared" si="162"/>
        <v>4834</v>
      </c>
      <c r="S154" s="23">
        <f t="shared" si="163"/>
        <v>7645</v>
      </c>
      <c r="T154" s="23">
        <f t="shared" si="164"/>
        <v>45166</v>
      </c>
      <c r="U154" s="120" t="s">
        <v>355</v>
      </c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  <c r="IW154" s="24"/>
      <c r="IX154" s="24"/>
      <c r="IY154" s="24"/>
      <c r="IZ154" s="24"/>
      <c r="JA154" s="24"/>
      <c r="JB154" s="24"/>
      <c r="JC154" s="24"/>
      <c r="JD154" s="24"/>
      <c r="JE154" s="24"/>
      <c r="JF154" s="24"/>
      <c r="JG154" s="24"/>
      <c r="JH154" s="24"/>
      <c r="JI154" s="24"/>
      <c r="JJ154" s="24"/>
      <c r="JK154" s="24"/>
      <c r="JL154" s="24"/>
      <c r="JM154" s="24"/>
      <c r="JN154" s="24"/>
      <c r="JO154" s="24"/>
      <c r="JP154" s="24"/>
      <c r="JQ154" s="24"/>
      <c r="JR154" s="24"/>
      <c r="JS154" s="24"/>
      <c r="JT154" s="24"/>
      <c r="JU154" s="24"/>
      <c r="JV154" s="24"/>
      <c r="JW154" s="24"/>
      <c r="JX154" s="24"/>
      <c r="JY154" s="24"/>
      <c r="JZ154" s="24"/>
      <c r="KA154" s="24"/>
      <c r="KB154" s="24"/>
      <c r="KC154" s="24"/>
      <c r="KD154" s="24"/>
      <c r="KE154" s="24"/>
      <c r="KF154" s="24"/>
      <c r="KG154" s="24"/>
      <c r="KH154" s="24"/>
      <c r="KI154" s="24"/>
      <c r="KJ154" s="24"/>
      <c r="KK154" s="24"/>
      <c r="KL154" s="24"/>
      <c r="KM154" s="24"/>
      <c r="KN154" s="24"/>
      <c r="KO154" s="24"/>
      <c r="KP154" s="24"/>
      <c r="KQ154" s="24"/>
      <c r="KR154" s="24"/>
      <c r="KS154" s="24"/>
      <c r="KT154" s="24"/>
      <c r="KU154" s="24"/>
      <c r="KV154" s="24"/>
      <c r="KW154" s="24"/>
      <c r="KX154" s="24"/>
      <c r="KY154" s="24"/>
      <c r="KZ154" s="24"/>
      <c r="LA154" s="24"/>
      <c r="LB154" s="24"/>
      <c r="LC154" s="24"/>
      <c r="LD154" s="24"/>
      <c r="LE154" s="24"/>
      <c r="LF154" s="24"/>
      <c r="LG154" s="24"/>
      <c r="LH154" s="24"/>
      <c r="LI154" s="24"/>
      <c r="LJ154" s="24"/>
      <c r="LK154" s="24"/>
      <c r="LL154" s="24"/>
      <c r="LM154" s="24"/>
      <c r="LN154" s="24"/>
      <c r="LO154" s="24"/>
      <c r="LP154" s="24"/>
      <c r="LQ154" s="24"/>
      <c r="LR154" s="24"/>
      <c r="LS154" s="24"/>
    </row>
    <row r="155" spans="1:331" s="11" customFormat="1" ht="30" customHeight="1" x14ac:dyDescent="0.25">
      <c r="A155" s="57">
        <v>147</v>
      </c>
      <c r="B155" s="21" t="s">
        <v>307</v>
      </c>
      <c r="C155" s="57" t="s">
        <v>282</v>
      </c>
      <c r="D155" s="21" t="s">
        <v>346</v>
      </c>
      <c r="E155" s="21" t="s">
        <v>214</v>
      </c>
      <c r="F155" s="57" t="s">
        <v>265</v>
      </c>
      <c r="G155" s="67" t="s">
        <v>266</v>
      </c>
      <c r="H155" s="67" t="s">
        <v>266</v>
      </c>
      <c r="I155" s="23">
        <v>45000</v>
      </c>
      <c r="J155" s="23">
        <v>1148.33</v>
      </c>
      <c r="K155" s="23">
        <v>25</v>
      </c>
      <c r="L155" s="23">
        <f t="shared" ref="L155:L157" si="165">I155*2.87%</f>
        <v>1291.5</v>
      </c>
      <c r="M155" s="23">
        <f t="shared" si="157"/>
        <v>3194.9999999999995</v>
      </c>
      <c r="N155" s="23">
        <f t="shared" si="158"/>
        <v>495.00000000000006</v>
      </c>
      <c r="O155" s="23">
        <f t="shared" si="159"/>
        <v>1368</v>
      </c>
      <c r="P155" s="23">
        <f t="shared" si="160"/>
        <v>3190.5</v>
      </c>
      <c r="Q155" s="23">
        <f t="shared" si="161"/>
        <v>2659.5</v>
      </c>
      <c r="R155" s="23">
        <f t="shared" si="162"/>
        <v>3832.83</v>
      </c>
      <c r="S155" s="23">
        <f t="shared" si="163"/>
        <v>6880.5</v>
      </c>
      <c r="T155" s="23">
        <f t="shared" si="164"/>
        <v>41167.17</v>
      </c>
      <c r="U155" s="120" t="s">
        <v>355</v>
      </c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  <c r="IW155" s="24"/>
      <c r="IX155" s="24"/>
      <c r="IY155" s="24"/>
      <c r="IZ155" s="24"/>
      <c r="JA155" s="24"/>
      <c r="JB155" s="24"/>
      <c r="JC155" s="24"/>
      <c r="JD155" s="24"/>
      <c r="JE155" s="24"/>
      <c r="JF155" s="24"/>
      <c r="JG155" s="24"/>
      <c r="JH155" s="24"/>
      <c r="JI155" s="24"/>
      <c r="JJ155" s="24"/>
      <c r="JK155" s="24"/>
      <c r="JL155" s="24"/>
      <c r="JM155" s="24"/>
      <c r="JN155" s="24"/>
      <c r="JO155" s="24"/>
      <c r="JP155" s="24"/>
      <c r="JQ155" s="24"/>
      <c r="JR155" s="24"/>
      <c r="JS155" s="24"/>
      <c r="JT155" s="24"/>
      <c r="JU155" s="24"/>
      <c r="JV155" s="24"/>
      <c r="JW155" s="24"/>
      <c r="JX155" s="24"/>
      <c r="JY155" s="24"/>
      <c r="JZ155" s="24"/>
      <c r="KA155" s="24"/>
      <c r="KB155" s="24"/>
      <c r="KC155" s="24"/>
      <c r="KD155" s="24"/>
      <c r="KE155" s="24"/>
      <c r="KF155" s="24"/>
      <c r="KG155" s="24"/>
      <c r="KH155" s="24"/>
      <c r="KI155" s="24"/>
      <c r="KJ155" s="24"/>
      <c r="KK155" s="24"/>
      <c r="KL155" s="24"/>
      <c r="KM155" s="24"/>
      <c r="KN155" s="24"/>
      <c r="KO155" s="24"/>
      <c r="KP155" s="24"/>
      <c r="KQ155" s="24"/>
      <c r="KR155" s="24"/>
      <c r="KS155" s="24"/>
      <c r="KT155" s="24"/>
      <c r="KU155" s="24"/>
      <c r="KV155" s="24"/>
      <c r="KW155" s="24"/>
      <c r="KX155" s="24"/>
      <c r="KY155" s="24"/>
      <c r="KZ155" s="24"/>
      <c r="LA155" s="24"/>
      <c r="LB155" s="24"/>
      <c r="LC155" s="24"/>
      <c r="LD155" s="24"/>
      <c r="LE155" s="24"/>
      <c r="LF155" s="24"/>
      <c r="LG155" s="24"/>
      <c r="LH155" s="24"/>
      <c r="LI155" s="24"/>
      <c r="LJ155" s="24"/>
      <c r="LK155" s="24"/>
      <c r="LL155" s="24"/>
      <c r="LM155" s="24"/>
      <c r="LN155" s="24"/>
      <c r="LO155" s="24"/>
      <c r="LP155" s="24"/>
      <c r="LQ155" s="24"/>
      <c r="LR155" s="24"/>
      <c r="LS155" s="24"/>
    </row>
    <row r="156" spans="1:331" s="2" customFormat="1" ht="30" customHeight="1" x14ac:dyDescent="0.25">
      <c r="A156" s="57">
        <v>148</v>
      </c>
      <c r="B156" s="21" t="s">
        <v>292</v>
      </c>
      <c r="C156" s="57" t="s">
        <v>283</v>
      </c>
      <c r="D156" s="21" t="s">
        <v>346</v>
      </c>
      <c r="E156" s="21" t="s">
        <v>373</v>
      </c>
      <c r="F156" s="57" t="s">
        <v>265</v>
      </c>
      <c r="G156" s="67" t="s">
        <v>266</v>
      </c>
      <c r="H156" s="67" t="s">
        <v>266</v>
      </c>
      <c r="I156" s="23">
        <v>60000</v>
      </c>
      <c r="J156" s="23">
        <v>3486.68</v>
      </c>
      <c r="K156" s="23">
        <v>25</v>
      </c>
      <c r="L156" s="23">
        <f>I156*2.87%</f>
        <v>1722</v>
      </c>
      <c r="M156" s="23">
        <f>I156*7.1%</f>
        <v>4260</v>
      </c>
      <c r="N156" s="23">
        <f>I156*1.1%</f>
        <v>660.00000000000011</v>
      </c>
      <c r="O156" s="23">
        <f>I156*3.04%</f>
        <v>1824</v>
      </c>
      <c r="P156" s="23">
        <f>I156*7.09%</f>
        <v>4254</v>
      </c>
      <c r="Q156" s="23">
        <f>+L156+O156</f>
        <v>3546</v>
      </c>
      <c r="R156" s="23">
        <f>SUM(J156+K156+L156+O156)</f>
        <v>7057.68</v>
      </c>
      <c r="S156" s="23">
        <f>SUM(M156+N156+P156)</f>
        <v>9174</v>
      </c>
      <c r="T156" s="23">
        <f>I156-R156</f>
        <v>52942.32</v>
      </c>
      <c r="U156" s="120" t="s">
        <v>355</v>
      </c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  <c r="IW156" s="24"/>
      <c r="IX156" s="24"/>
      <c r="IY156" s="24"/>
      <c r="IZ156" s="24"/>
      <c r="JA156" s="24"/>
      <c r="JB156" s="24"/>
      <c r="JC156" s="24"/>
      <c r="JD156" s="24"/>
      <c r="JE156" s="24"/>
      <c r="JF156" s="24"/>
      <c r="JG156" s="24"/>
      <c r="JH156" s="24"/>
      <c r="JI156" s="24"/>
      <c r="JJ156" s="24"/>
      <c r="JK156" s="24"/>
      <c r="JL156" s="24"/>
      <c r="JM156" s="24"/>
      <c r="JN156" s="24"/>
      <c r="JO156" s="24"/>
      <c r="JP156" s="24"/>
      <c r="JQ156" s="24"/>
      <c r="JR156" s="24"/>
      <c r="JS156" s="24"/>
      <c r="JT156" s="24"/>
      <c r="JU156" s="24"/>
      <c r="JV156" s="24"/>
      <c r="JW156" s="24"/>
      <c r="JX156" s="24"/>
      <c r="JY156" s="24"/>
      <c r="JZ156" s="24"/>
      <c r="KA156" s="24"/>
      <c r="KB156" s="24"/>
      <c r="KC156" s="24"/>
      <c r="KD156" s="24"/>
      <c r="KE156" s="24"/>
      <c r="KF156" s="24"/>
      <c r="KG156" s="24"/>
      <c r="KH156" s="24"/>
      <c r="KI156" s="24"/>
      <c r="KJ156" s="24"/>
      <c r="KK156" s="24"/>
      <c r="KL156" s="24"/>
      <c r="KM156" s="24"/>
      <c r="KN156" s="24"/>
      <c r="KO156" s="24"/>
      <c r="KP156" s="24"/>
      <c r="KQ156" s="24"/>
      <c r="KR156" s="24"/>
      <c r="KS156" s="24"/>
      <c r="KT156" s="24"/>
      <c r="KU156" s="24"/>
      <c r="KV156" s="24"/>
      <c r="KW156" s="24"/>
      <c r="KX156" s="24"/>
      <c r="KY156" s="24"/>
      <c r="KZ156" s="24"/>
      <c r="LA156" s="24"/>
      <c r="LB156" s="24"/>
      <c r="LC156" s="24"/>
      <c r="LD156" s="24"/>
      <c r="LE156" s="24"/>
      <c r="LF156" s="24"/>
      <c r="LG156" s="24"/>
      <c r="LH156" s="24"/>
      <c r="LI156" s="24"/>
      <c r="LJ156" s="24"/>
      <c r="LK156" s="24"/>
      <c r="LL156" s="24"/>
      <c r="LM156" s="24"/>
      <c r="LN156" s="24"/>
      <c r="LO156" s="24"/>
      <c r="LP156" s="24"/>
      <c r="LQ156" s="24"/>
      <c r="LR156" s="24"/>
      <c r="LS156" s="24"/>
    </row>
    <row r="157" spans="1:331" s="11" customFormat="1" ht="30" customHeight="1" x14ac:dyDescent="0.25">
      <c r="A157" s="57">
        <v>149</v>
      </c>
      <c r="B157" s="21" t="s">
        <v>340</v>
      </c>
      <c r="C157" s="57" t="s">
        <v>282</v>
      </c>
      <c r="D157" s="21" t="s">
        <v>341</v>
      </c>
      <c r="E157" s="21" t="s">
        <v>1</v>
      </c>
      <c r="F157" s="57" t="s">
        <v>265</v>
      </c>
      <c r="G157" s="67" t="s">
        <v>266</v>
      </c>
      <c r="H157" s="67" t="s">
        <v>266</v>
      </c>
      <c r="I157" s="23">
        <v>80000</v>
      </c>
      <c r="J157" s="23">
        <v>7400.87</v>
      </c>
      <c r="K157" s="23">
        <v>25</v>
      </c>
      <c r="L157" s="23">
        <f t="shared" si="165"/>
        <v>2296</v>
      </c>
      <c r="M157" s="23">
        <f t="shared" si="157"/>
        <v>5679.9999999999991</v>
      </c>
      <c r="N157" s="23">
        <f t="shared" si="158"/>
        <v>880.00000000000011</v>
      </c>
      <c r="O157" s="23">
        <f t="shared" si="159"/>
        <v>2432</v>
      </c>
      <c r="P157" s="23">
        <f t="shared" si="160"/>
        <v>5672</v>
      </c>
      <c r="Q157" s="23">
        <f t="shared" si="161"/>
        <v>4728</v>
      </c>
      <c r="R157" s="23">
        <f t="shared" si="162"/>
        <v>12153.869999999999</v>
      </c>
      <c r="S157" s="23">
        <f t="shared" si="163"/>
        <v>12232</v>
      </c>
      <c r="T157" s="23">
        <f t="shared" si="164"/>
        <v>67846.13</v>
      </c>
      <c r="U157" s="120" t="s">
        <v>355</v>
      </c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  <c r="IW157" s="24"/>
      <c r="IX157" s="24"/>
      <c r="IY157" s="24"/>
      <c r="IZ157" s="24"/>
      <c r="JA157" s="24"/>
      <c r="JB157" s="24"/>
      <c r="JC157" s="24"/>
      <c r="JD157" s="24"/>
      <c r="JE157" s="24"/>
      <c r="JF157" s="24"/>
      <c r="JG157" s="24"/>
      <c r="JH157" s="24"/>
      <c r="JI157" s="24"/>
      <c r="JJ157" s="24"/>
      <c r="JK157" s="24"/>
      <c r="JL157" s="24"/>
      <c r="JM157" s="24"/>
      <c r="JN157" s="24"/>
      <c r="JO157" s="24"/>
      <c r="JP157" s="24"/>
      <c r="JQ157" s="24"/>
      <c r="JR157" s="24"/>
      <c r="JS157" s="24"/>
      <c r="JT157" s="24"/>
      <c r="JU157" s="24"/>
      <c r="JV157" s="24"/>
      <c r="JW157" s="24"/>
      <c r="JX157" s="24"/>
      <c r="JY157" s="24"/>
      <c r="JZ157" s="24"/>
      <c r="KA157" s="24"/>
      <c r="KB157" s="24"/>
      <c r="KC157" s="24"/>
      <c r="KD157" s="24"/>
      <c r="KE157" s="24"/>
      <c r="KF157" s="24"/>
      <c r="KG157" s="24"/>
      <c r="KH157" s="24"/>
      <c r="KI157" s="24"/>
      <c r="KJ157" s="24"/>
      <c r="KK157" s="24"/>
      <c r="KL157" s="24"/>
      <c r="KM157" s="24"/>
      <c r="KN157" s="24"/>
      <c r="KO157" s="24"/>
      <c r="KP157" s="24"/>
      <c r="KQ157" s="24"/>
      <c r="KR157" s="24"/>
      <c r="KS157" s="24"/>
      <c r="KT157" s="24"/>
      <c r="KU157" s="24"/>
      <c r="KV157" s="24"/>
      <c r="KW157" s="24"/>
      <c r="KX157" s="24"/>
      <c r="KY157" s="24"/>
      <c r="KZ157" s="24"/>
      <c r="LA157" s="24"/>
      <c r="LB157" s="24"/>
      <c r="LC157" s="24"/>
      <c r="LD157" s="24"/>
      <c r="LE157" s="24"/>
      <c r="LF157" s="24"/>
      <c r="LG157" s="24"/>
      <c r="LH157" s="24"/>
      <c r="LI157" s="24"/>
      <c r="LJ157" s="24"/>
      <c r="LK157" s="24"/>
      <c r="LL157" s="24"/>
      <c r="LM157" s="24"/>
      <c r="LN157" s="24"/>
      <c r="LO157" s="24"/>
      <c r="LP157" s="24"/>
      <c r="LQ157" s="24"/>
      <c r="LR157" s="24"/>
      <c r="LS157" s="24"/>
    </row>
    <row r="158" spans="1:331" s="2" customFormat="1" ht="30" customHeight="1" x14ac:dyDescent="0.25">
      <c r="A158" s="57">
        <v>150</v>
      </c>
      <c r="B158" s="21" t="s">
        <v>240</v>
      </c>
      <c r="C158" s="57" t="s">
        <v>282</v>
      </c>
      <c r="D158" s="21" t="s">
        <v>341</v>
      </c>
      <c r="E158" s="21" t="s">
        <v>241</v>
      </c>
      <c r="F158" s="57" t="s">
        <v>265</v>
      </c>
      <c r="G158" s="67" t="s">
        <v>266</v>
      </c>
      <c r="H158" s="67" t="s">
        <v>266</v>
      </c>
      <c r="I158" s="23">
        <v>90000</v>
      </c>
      <c r="J158" s="23">
        <v>9753.1200000000008</v>
      </c>
      <c r="K158" s="23">
        <v>25</v>
      </c>
      <c r="L158" s="23">
        <f>I158*2.87%</f>
        <v>2583</v>
      </c>
      <c r="M158" s="23">
        <f>I158*7.1%</f>
        <v>6389.9999999999991</v>
      </c>
      <c r="N158" s="23">
        <f>I158*1.1%</f>
        <v>990.00000000000011</v>
      </c>
      <c r="O158" s="23">
        <f>I158*3.04%</f>
        <v>2736</v>
      </c>
      <c r="P158" s="23">
        <f>I158*7.09%</f>
        <v>6381</v>
      </c>
      <c r="Q158" s="23">
        <f>+L158+O158</f>
        <v>5319</v>
      </c>
      <c r="R158" s="23">
        <f>SUM(J158+K158+L158+O158)</f>
        <v>15097.12</v>
      </c>
      <c r="S158" s="23">
        <f>SUM(M158+N158+P158)</f>
        <v>13761</v>
      </c>
      <c r="T158" s="23">
        <f>I158-R158</f>
        <v>74902.880000000005</v>
      </c>
      <c r="U158" s="120" t="s">
        <v>355</v>
      </c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4"/>
      <c r="JC158" s="24"/>
      <c r="JD158" s="24"/>
      <c r="JE158" s="24"/>
      <c r="JF158" s="24"/>
      <c r="JG158" s="24"/>
      <c r="JH158" s="24"/>
      <c r="JI158" s="24"/>
      <c r="JJ158" s="24"/>
      <c r="JK158" s="24"/>
      <c r="JL158" s="24"/>
      <c r="JM158" s="24"/>
      <c r="JN158" s="24"/>
      <c r="JO158" s="24"/>
      <c r="JP158" s="24"/>
      <c r="JQ158" s="24"/>
      <c r="JR158" s="24"/>
      <c r="JS158" s="24"/>
      <c r="JT158" s="24"/>
      <c r="JU158" s="24"/>
      <c r="JV158" s="24"/>
      <c r="JW158" s="24"/>
      <c r="JX158" s="24"/>
      <c r="JY158" s="24"/>
      <c r="JZ158" s="24"/>
      <c r="KA158" s="24"/>
      <c r="KB158" s="24"/>
      <c r="KC158" s="24"/>
      <c r="KD158" s="24"/>
      <c r="KE158" s="24"/>
      <c r="KF158" s="24"/>
      <c r="KG158" s="24"/>
      <c r="KH158" s="24"/>
      <c r="KI158" s="24"/>
      <c r="KJ158" s="24"/>
      <c r="KK158" s="24"/>
      <c r="KL158" s="24"/>
      <c r="KM158" s="24"/>
      <c r="KN158" s="24"/>
      <c r="KO158" s="24"/>
      <c r="KP158" s="24"/>
      <c r="KQ158" s="24"/>
      <c r="KR158" s="24"/>
      <c r="KS158" s="24"/>
      <c r="KT158" s="24"/>
      <c r="KU158" s="24"/>
      <c r="KV158" s="24"/>
      <c r="KW158" s="24"/>
      <c r="KX158" s="24"/>
      <c r="KY158" s="24"/>
      <c r="KZ158" s="24"/>
      <c r="LA158" s="24"/>
      <c r="LB158" s="24"/>
      <c r="LC158" s="24"/>
      <c r="LD158" s="24"/>
      <c r="LE158" s="24"/>
      <c r="LF158" s="24"/>
      <c r="LG158" s="24"/>
      <c r="LH158" s="24"/>
      <c r="LI158" s="24"/>
      <c r="LJ158" s="24"/>
      <c r="LK158" s="24"/>
      <c r="LL158" s="24"/>
      <c r="LM158" s="24"/>
      <c r="LN158" s="24"/>
      <c r="LO158" s="24"/>
      <c r="LP158" s="24"/>
      <c r="LQ158" s="24"/>
      <c r="LR158" s="24"/>
      <c r="LS158" s="24"/>
    </row>
    <row r="159" spans="1:331" s="2" customFormat="1" ht="30" customHeight="1" x14ac:dyDescent="0.25">
      <c r="A159" s="57">
        <v>151</v>
      </c>
      <c r="B159" s="21" t="s">
        <v>157</v>
      </c>
      <c r="C159" s="57" t="s">
        <v>282</v>
      </c>
      <c r="D159" s="21" t="s">
        <v>158</v>
      </c>
      <c r="E159" s="21" t="s">
        <v>99</v>
      </c>
      <c r="F159" s="57" t="s">
        <v>265</v>
      </c>
      <c r="G159" s="67" t="s">
        <v>266</v>
      </c>
      <c r="H159" s="67" t="s">
        <v>266</v>
      </c>
      <c r="I159" s="23">
        <v>42000</v>
      </c>
      <c r="J159" s="23">
        <v>724.92</v>
      </c>
      <c r="K159" s="23">
        <v>25</v>
      </c>
      <c r="L159" s="23">
        <f t="shared" si="88"/>
        <v>1205.4000000000001</v>
      </c>
      <c r="M159" s="23">
        <f t="shared" si="157"/>
        <v>2981.9999999999995</v>
      </c>
      <c r="N159" s="23">
        <f t="shared" si="158"/>
        <v>462.00000000000006</v>
      </c>
      <c r="O159" s="23">
        <f t="shared" si="159"/>
        <v>1276.8</v>
      </c>
      <c r="P159" s="23">
        <f t="shared" si="160"/>
        <v>2977.8</v>
      </c>
      <c r="Q159" s="23">
        <f t="shared" si="161"/>
        <v>2482.1999999999998</v>
      </c>
      <c r="R159" s="23">
        <f t="shared" si="162"/>
        <v>3232.12</v>
      </c>
      <c r="S159" s="23">
        <f t="shared" si="163"/>
        <v>6421.7999999999993</v>
      </c>
      <c r="T159" s="23">
        <f t="shared" si="164"/>
        <v>38767.879999999997</v>
      </c>
      <c r="U159" s="120" t="s">
        <v>355</v>
      </c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</row>
    <row r="160" spans="1:331" s="2" customFormat="1" ht="30" customHeight="1" x14ac:dyDescent="0.25">
      <c r="A160" s="57">
        <v>152</v>
      </c>
      <c r="B160" s="21" t="s">
        <v>252</v>
      </c>
      <c r="C160" s="57" t="s">
        <v>282</v>
      </c>
      <c r="D160" s="21" t="s">
        <v>253</v>
      </c>
      <c r="E160" s="21" t="s">
        <v>1</v>
      </c>
      <c r="F160" s="57" t="s">
        <v>265</v>
      </c>
      <c r="G160" s="67" t="s">
        <v>266</v>
      </c>
      <c r="H160" s="67" t="s">
        <v>266</v>
      </c>
      <c r="I160" s="23">
        <v>50000</v>
      </c>
      <c r="J160" s="23">
        <v>1854</v>
      </c>
      <c r="K160" s="23">
        <v>25</v>
      </c>
      <c r="L160" s="23">
        <f t="shared" si="88"/>
        <v>1435</v>
      </c>
      <c r="M160" s="23">
        <f t="shared" ref="M160:M172" si="166">I160*7.1%</f>
        <v>3549.9999999999995</v>
      </c>
      <c r="N160" s="23">
        <f t="shared" ref="N160:N172" si="167">I160*1.1%</f>
        <v>550</v>
      </c>
      <c r="O160" s="23">
        <f t="shared" ref="O160:O172" si="168">I160*3.04%</f>
        <v>1520</v>
      </c>
      <c r="P160" s="23">
        <f t="shared" ref="P160:P172" si="169">I160*7.09%</f>
        <v>3545.0000000000005</v>
      </c>
      <c r="Q160" s="23">
        <f t="shared" ref="Q160:Q172" si="170">+L160+O160</f>
        <v>2955</v>
      </c>
      <c r="R160" s="23">
        <f t="shared" ref="R160:R172" si="171">SUM(J160+K160+L160+O160)</f>
        <v>4834</v>
      </c>
      <c r="S160" s="23">
        <f t="shared" ref="S160:S172" si="172">SUM(M160+N160+P160)</f>
        <v>7645</v>
      </c>
      <c r="T160" s="23">
        <f t="shared" ref="T160:T172" si="173">I160-R160</f>
        <v>45166</v>
      </c>
      <c r="U160" s="120" t="s">
        <v>355</v>
      </c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</row>
    <row r="161" spans="1:331" s="2" customFormat="1" ht="30" customHeight="1" x14ac:dyDescent="0.25">
      <c r="A161" s="57">
        <v>153</v>
      </c>
      <c r="B161" s="21" t="s">
        <v>319</v>
      </c>
      <c r="C161" s="57" t="s">
        <v>282</v>
      </c>
      <c r="D161" s="21" t="s">
        <v>253</v>
      </c>
      <c r="E161" s="21" t="s">
        <v>74</v>
      </c>
      <c r="F161" s="57" t="s">
        <v>265</v>
      </c>
      <c r="G161" s="67" t="s">
        <v>266</v>
      </c>
      <c r="H161" s="67" t="s">
        <v>266</v>
      </c>
      <c r="I161" s="23">
        <v>45000</v>
      </c>
      <c r="J161" s="23">
        <v>1148.33</v>
      </c>
      <c r="K161" s="23">
        <v>25</v>
      </c>
      <c r="L161" s="23">
        <f t="shared" si="88"/>
        <v>1291.5</v>
      </c>
      <c r="M161" s="23">
        <f>I161*7.1%</f>
        <v>3194.9999999999995</v>
      </c>
      <c r="N161" s="23">
        <f>I161*1.1%</f>
        <v>495.00000000000006</v>
      </c>
      <c r="O161" s="23">
        <f>I161*3.04%</f>
        <v>1368</v>
      </c>
      <c r="P161" s="23">
        <f>I161*7.09%</f>
        <v>3190.5</v>
      </c>
      <c r="Q161" s="23">
        <f>+L161+O161</f>
        <v>2659.5</v>
      </c>
      <c r="R161" s="23">
        <f>SUM(J161+K161+L161+O161)</f>
        <v>3832.83</v>
      </c>
      <c r="S161" s="23">
        <f>SUM(M161+N161+P161)</f>
        <v>6880.5</v>
      </c>
      <c r="T161" s="23">
        <f>I161-R161</f>
        <v>41167.17</v>
      </c>
      <c r="U161" s="120" t="s">
        <v>355</v>
      </c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4"/>
      <c r="JC161" s="24"/>
      <c r="JD161" s="24"/>
      <c r="JE161" s="24"/>
      <c r="JF161" s="24"/>
      <c r="JG161" s="24"/>
      <c r="JH161" s="24"/>
      <c r="JI161" s="24"/>
      <c r="JJ161" s="24"/>
      <c r="JK161" s="24"/>
      <c r="JL161" s="24"/>
      <c r="JM161" s="24"/>
      <c r="JN161" s="24"/>
      <c r="JO161" s="24"/>
      <c r="JP161" s="24"/>
      <c r="JQ161" s="24"/>
      <c r="JR161" s="24"/>
      <c r="JS161" s="24"/>
      <c r="JT161" s="24"/>
      <c r="JU161" s="24"/>
      <c r="JV161" s="24"/>
      <c r="JW161" s="24"/>
      <c r="JX161" s="24"/>
      <c r="JY161" s="24"/>
      <c r="JZ161" s="24"/>
      <c r="KA161" s="24"/>
      <c r="KB161" s="24"/>
      <c r="KC161" s="24"/>
      <c r="KD161" s="24"/>
      <c r="KE161" s="24"/>
      <c r="KF161" s="24"/>
      <c r="KG161" s="24"/>
      <c r="KH161" s="24"/>
      <c r="KI161" s="24"/>
      <c r="KJ161" s="24"/>
      <c r="KK161" s="24"/>
      <c r="KL161" s="24"/>
      <c r="KM161" s="24"/>
      <c r="KN161" s="24"/>
      <c r="KO161" s="24"/>
      <c r="KP161" s="24"/>
      <c r="KQ161" s="24"/>
      <c r="KR161" s="24"/>
      <c r="KS161" s="24"/>
      <c r="KT161" s="24"/>
      <c r="KU161" s="24"/>
      <c r="KV161" s="24"/>
      <c r="KW161" s="24"/>
      <c r="KX161" s="24"/>
      <c r="KY161" s="24"/>
      <c r="KZ161" s="24"/>
      <c r="LA161" s="24"/>
      <c r="LB161" s="24"/>
      <c r="LC161" s="24"/>
      <c r="LD161" s="24"/>
      <c r="LE161" s="24"/>
      <c r="LF161" s="24"/>
      <c r="LG161" s="24"/>
      <c r="LH161" s="24"/>
      <c r="LI161" s="24"/>
      <c r="LJ161" s="24"/>
      <c r="LK161" s="24"/>
      <c r="LL161" s="24"/>
      <c r="LM161" s="24"/>
      <c r="LN161" s="24"/>
      <c r="LO161" s="24"/>
      <c r="LP161" s="24"/>
      <c r="LQ161" s="24"/>
      <c r="LR161" s="24"/>
      <c r="LS161" s="24"/>
    </row>
    <row r="162" spans="1:331" s="39" customFormat="1" ht="30" customHeight="1" x14ac:dyDescent="0.25">
      <c r="A162" s="57">
        <v>154</v>
      </c>
      <c r="B162" s="21" t="s">
        <v>414</v>
      </c>
      <c r="C162" s="57" t="s">
        <v>282</v>
      </c>
      <c r="D162" s="21" t="s">
        <v>415</v>
      </c>
      <c r="E162" s="21" t="s">
        <v>102</v>
      </c>
      <c r="F162" s="57" t="s">
        <v>265</v>
      </c>
      <c r="G162" s="67" t="s">
        <v>266</v>
      </c>
      <c r="H162" s="67" t="s">
        <v>266</v>
      </c>
      <c r="I162" s="23">
        <v>40000</v>
      </c>
      <c r="J162" s="23">
        <v>442.65</v>
      </c>
      <c r="K162" s="23">
        <v>25</v>
      </c>
      <c r="L162" s="23">
        <f t="shared" si="88"/>
        <v>1148</v>
      </c>
      <c r="M162" s="23">
        <f>I162*7.1%</f>
        <v>2839.9999999999995</v>
      </c>
      <c r="N162" s="23">
        <f>I162*1.1%</f>
        <v>440.00000000000006</v>
      </c>
      <c r="O162" s="23">
        <f>I162*3.04%</f>
        <v>1216</v>
      </c>
      <c r="P162" s="23">
        <f>I162*7.09%</f>
        <v>2836</v>
      </c>
      <c r="Q162" s="23">
        <f>+L162+O162</f>
        <v>2364</v>
      </c>
      <c r="R162" s="23">
        <f>SUM(J162+K162+L162+O162)</f>
        <v>2831.65</v>
      </c>
      <c r="S162" s="23">
        <f>SUM(M162+N162+P162)</f>
        <v>6116</v>
      </c>
      <c r="T162" s="23">
        <f>I162-R162</f>
        <v>37168.35</v>
      </c>
      <c r="U162" s="120" t="s">
        <v>355</v>
      </c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  <c r="IW162" s="24"/>
      <c r="IX162" s="24"/>
      <c r="IY162" s="24"/>
      <c r="IZ162" s="24"/>
      <c r="JA162" s="24"/>
      <c r="JB162" s="24"/>
      <c r="JC162" s="24"/>
      <c r="JD162" s="24"/>
      <c r="JE162" s="24"/>
      <c r="JF162" s="24"/>
      <c r="JG162" s="24"/>
      <c r="JH162" s="24"/>
      <c r="JI162" s="24"/>
      <c r="JJ162" s="24"/>
      <c r="JK162" s="24"/>
      <c r="JL162" s="24"/>
      <c r="JM162" s="24"/>
      <c r="JN162" s="24"/>
      <c r="JO162" s="24"/>
      <c r="JP162" s="24"/>
      <c r="JQ162" s="24"/>
      <c r="JR162" s="24"/>
      <c r="JS162" s="24"/>
      <c r="JT162" s="24"/>
      <c r="JU162" s="24"/>
      <c r="JV162" s="24"/>
      <c r="JW162" s="24"/>
      <c r="JX162" s="24"/>
      <c r="JY162" s="24"/>
      <c r="JZ162" s="24"/>
      <c r="KA162" s="24"/>
      <c r="KB162" s="24"/>
      <c r="KC162" s="24"/>
      <c r="KD162" s="24"/>
      <c r="KE162" s="24"/>
      <c r="KF162" s="24"/>
      <c r="KG162" s="24"/>
      <c r="KH162" s="24"/>
      <c r="KI162" s="24"/>
      <c r="KJ162" s="24"/>
      <c r="KK162" s="24"/>
      <c r="KL162" s="24"/>
      <c r="KM162" s="24"/>
      <c r="KN162" s="24"/>
      <c r="KO162" s="24"/>
      <c r="KP162" s="24"/>
      <c r="KQ162" s="24"/>
      <c r="KR162" s="24"/>
      <c r="KS162" s="24"/>
      <c r="KT162" s="24"/>
      <c r="KU162" s="24"/>
      <c r="KV162" s="24"/>
      <c r="KW162" s="24"/>
      <c r="KX162" s="24"/>
      <c r="KY162" s="24"/>
      <c r="KZ162" s="24"/>
      <c r="LA162" s="24"/>
      <c r="LB162" s="24"/>
      <c r="LC162" s="24"/>
      <c r="LD162" s="24"/>
      <c r="LE162" s="24"/>
      <c r="LF162" s="24"/>
      <c r="LG162" s="24"/>
      <c r="LH162" s="24"/>
      <c r="LI162" s="24"/>
      <c r="LJ162" s="24"/>
      <c r="LK162" s="24"/>
      <c r="LL162" s="24"/>
      <c r="LM162" s="24"/>
      <c r="LN162" s="24"/>
      <c r="LO162" s="24"/>
      <c r="LP162" s="24"/>
      <c r="LQ162" s="24"/>
      <c r="LR162" s="24"/>
      <c r="LS162" s="24"/>
    </row>
    <row r="163" spans="1:331" s="2" customFormat="1" ht="30" customHeight="1" x14ac:dyDescent="0.25">
      <c r="A163" s="57">
        <v>155</v>
      </c>
      <c r="B163" s="21" t="s">
        <v>105</v>
      </c>
      <c r="C163" s="57" t="s">
        <v>282</v>
      </c>
      <c r="D163" s="21" t="s">
        <v>104</v>
      </c>
      <c r="E163" s="21" t="s">
        <v>1</v>
      </c>
      <c r="F163" s="57" t="s">
        <v>265</v>
      </c>
      <c r="G163" s="67" t="s">
        <v>266</v>
      </c>
      <c r="H163" s="67" t="s">
        <v>266</v>
      </c>
      <c r="I163" s="23">
        <v>50000</v>
      </c>
      <c r="J163" s="23">
        <v>1854</v>
      </c>
      <c r="K163" s="23">
        <v>25</v>
      </c>
      <c r="L163" s="23">
        <f t="shared" si="88"/>
        <v>1435</v>
      </c>
      <c r="M163" s="23">
        <f t="shared" si="166"/>
        <v>3549.9999999999995</v>
      </c>
      <c r="N163" s="23">
        <f t="shared" si="167"/>
        <v>550</v>
      </c>
      <c r="O163" s="23">
        <f t="shared" si="168"/>
        <v>1520</v>
      </c>
      <c r="P163" s="23">
        <f t="shared" si="169"/>
        <v>3545.0000000000005</v>
      </c>
      <c r="Q163" s="23">
        <f t="shared" si="170"/>
        <v>2955</v>
      </c>
      <c r="R163" s="23">
        <f t="shared" si="171"/>
        <v>4834</v>
      </c>
      <c r="S163" s="23">
        <f t="shared" si="172"/>
        <v>7645</v>
      </c>
      <c r="T163" s="23">
        <f t="shared" si="173"/>
        <v>45166</v>
      </c>
      <c r="U163" s="120" t="s">
        <v>355</v>
      </c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  <c r="IW163" s="24"/>
      <c r="IX163" s="24"/>
      <c r="IY163" s="24"/>
      <c r="IZ163" s="24"/>
      <c r="JA163" s="24"/>
      <c r="JB163" s="24"/>
      <c r="JC163" s="24"/>
      <c r="JD163" s="24"/>
      <c r="JE163" s="24"/>
      <c r="JF163" s="24"/>
      <c r="JG163" s="24"/>
      <c r="JH163" s="24"/>
      <c r="JI163" s="24"/>
      <c r="JJ163" s="24"/>
      <c r="JK163" s="24"/>
      <c r="JL163" s="24"/>
      <c r="JM163" s="24"/>
      <c r="JN163" s="24"/>
      <c r="JO163" s="24"/>
      <c r="JP163" s="24"/>
      <c r="JQ163" s="24"/>
      <c r="JR163" s="24"/>
      <c r="JS163" s="24"/>
      <c r="JT163" s="24"/>
      <c r="JU163" s="24"/>
      <c r="JV163" s="24"/>
      <c r="JW163" s="24"/>
      <c r="JX163" s="24"/>
      <c r="JY163" s="24"/>
      <c r="JZ163" s="24"/>
      <c r="KA163" s="24"/>
      <c r="KB163" s="24"/>
      <c r="KC163" s="24"/>
      <c r="KD163" s="24"/>
      <c r="KE163" s="24"/>
      <c r="KF163" s="24"/>
      <c r="KG163" s="24"/>
      <c r="KH163" s="24"/>
      <c r="KI163" s="24"/>
      <c r="KJ163" s="24"/>
      <c r="KK163" s="24"/>
      <c r="KL163" s="24"/>
      <c r="KM163" s="24"/>
      <c r="KN163" s="24"/>
      <c r="KO163" s="24"/>
      <c r="KP163" s="24"/>
      <c r="KQ163" s="24"/>
      <c r="KR163" s="24"/>
      <c r="KS163" s="24"/>
      <c r="KT163" s="24"/>
      <c r="KU163" s="24"/>
      <c r="KV163" s="24"/>
      <c r="KW163" s="24"/>
      <c r="KX163" s="24"/>
      <c r="KY163" s="24"/>
      <c r="KZ163" s="24"/>
      <c r="LA163" s="24"/>
      <c r="LB163" s="24"/>
      <c r="LC163" s="24"/>
      <c r="LD163" s="24"/>
      <c r="LE163" s="24"/>
      <c r="LF163" s="24"/>
      <c r="LG163" s="24"/>
      <c r="LH163" s="24"/>
      <c r="LI163" s="24"/>
      <c r="LJ163" s="24"/>
      <c r="LK163" s="24"/>
      <c r="LL163" s="24"/>
      <c r="LM163" s="24"/>
      <c r="LN163" s="24"/>
      <c r="LO163" s="24"/>
      <c r="LP163" s="24"/>
      <c r="LQ163" s="24"/>
      <c r="LR163" s="24"/>
      <c r="LS163" s="24"/>
    </row>
    <row r="164" spans="1:331" s="2" customFormat="1" ht="30" customHeight="1" x14ac:dyDescent="0.25">
      <c r="A164" s="57">
        <v>156</v>
      </c>
      <c r="B164" s="21" t="s">
        <v>299</v>
      </c>
      <c r="C164" s="57" t="s">
        <v>282</v>
      </c>
      <c r="D164" s="21" t="s">
        <v>104</v>
      </c>
      <c r="E164" s="21" t="s">
        <v>99</v>
      </c>
      <c r="F164" s="57" t="s">
        <v>265</v>
      </c>
      <c r="G164" s="67" t="s">
        <v>266</v>
      </c>
      <c r="H164" s="67" t="s">
        <v>266</v>
      </c>
      <c r="I164" s="23">
        <v>42000</v>
      </c>
      <c r="J164" s="23">
        <v>724.92</v>
      </c>
      <c r="K164" s="23">
        <v>25</v>
      </c>
      <c r="L164" s="23">
        <f t="shared" si="88"/>
        <v>1205.4000000000001</v>
      </c>
      <c r="M164" s="23">
        <f t="shared" si="166"/>
        <v>2981.9999999999995</v>
      </c>
      <c r="N164" s="23">
        <f t="shared" si="167"/>
        <v>462.00000000000006</v>
      </c>
      <c r="O164" s="23">
        <f t="shared" si="168"/>
        <v>1276.8</v>
      </c>
      <c r="P164" s="23">
        <f t="shared" si="169"/>
        <v>2977.8</v>
      </c>
      <c r="Q164" s="23">
        <f t="shared" si="170"/>
        <v>2482.1999999999998</v>
      </c>
      <c r="R164" s="23">
        <f t="shared" si="171"/>
        <v>3232.12</v>
      </c>
      <c r="S164" s="23">
        <f t="shared" si="172"/>
        <v>6421.7999999999993</v>
      </c>
      <c r="T164" s="23">
        <f t="shared" si="173"/>
        <v>38767.879999999997</v>
      </c>
      <c r="U164" s="120" t="s">
        <v>355</v>
      </c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  <c r="IW164" s="24"/>
      <c r="IX164" s="24"/>
      <c r="IY164" s="24"/>
      <c r="IZ164" s="24"/>
      <c r="JA164" s="24"/>
      <c r="JB164" s="24"/>
      <c r="JC164" s="24"/>
      <c r="JD164" s="24"/>
      <c r="JE164" s="24"/>
      <c r="JF164" s="24"/>
      <c r="JG164" s="24"/>
      <c r="JH164" s="24"/>
      <c r="JI164" s="24"/>
      <c r="JJ164" s="24"/>
      <c r="JK164" s="24"/>
      <c r="JL164" s="24"/>
      <c r="JM164" s="24"/>
      <c r="JN164" s="24"/>
      <c r="JO164" s="24"/>
      <c r="JP164" s="24"/>
      <c r="JQ164" s="24"/>
      <c r="JR164" s="24"/>
      <c r="JS164" s="24"/>
      <c r="JT164" s="24"/>
      <c r="JU164" s="24"/>
      <c r="JV164" s="24"/>
      <c r="JW164" s="24"/>
      <c r="JX164" s="24"/>
      <c r="JY164" s="24"/>
      <c r="JZ164" s="24"/>
      <c r="KA164" s="24"/>
      <c r="KB164" s="24"/>
      <c r="KC164" s="24"/>
      <c r="KD164" s="24"/>
      <c r="KE164" s="24"/>
      <c r="KF164" s="24"/>
      <c r="KG164" s="24"/>
      <c r="KH164" s="24"/>
      <c r="KI164" s="24"/>
      <c r="KJ164" s="24"/>
      <c r="KK164" s="24"/>
      <c r="KL164" s="24"/>
      <c r="KM164" s="24"/>
      <c r="KN164" s="24"/>
      <c r="KO164" s="24"/>
      <c r="KP164" s="24"/>
      <c r="KQ164" s="24"/>
      <c r="KR164" s="24"/>
      <c r="KS164" s="24"/>
      <c r="KT164" s="24"/>
      <c r="KU164" s="24"/>
      <c r="KV164" s="24"/>
      <c r="KW164" s="24"/>
      <c r="KX164" s="24"/>
      <c r="KY164" s="24"/>
      <c r="KZ164" s="24"/>
      <c r="LA164" s="24"/>
      <c r="LB164" s="24"/>
      <c r="LC164" s="24"/>
      <c r="LD164" s="24"/>
      <c r="LE164" s="24"/>
      <c r="LF164" s="24"/>
      <c r="LG164" s="24"/>
      <c r="LH164" s="24"/>
      <c r="LI164" s="24"/>
      <c r="LJ164" s="24"/>
      <c r="LK164" s="24"/>
      <c r="LL164" s="24"/>
      <c r="LM164" s="24"/>
      <c r="LN164" s="24"/>
      <c r="LO164" s="24"/>
      <c r="LP164" s="24"/>
      <c r="LQ164" s="24"/>
      <c r="LR164" s="24"/>
      <c r="LS164" s="24"/>
    </row>
    <row r="165" spans="1:331" s="2" customFormat="1" ht="30" customHeight="1" x14ac:dyDescent="0.25">
      <c r="A165" s="57">
        <v>157</v>
      </c>
      <c r="B165" s="21" t="s">
        <v>215</v>
      </c>
      <c r="C165" s="57" t="s">
        <v>282</v>
      </c>
      <c r="D165" s="21" t="s">
        <v>290</v>
      </c>
      <c r="E165" s="21" t="s">
        <v>99</v>
      </c>
      <c r="F165" s="57" t="s">
        <v>265</v>
      </c>
      <c r="G165" s="67" t="s">
        <v>266</v>
      </c>
      <c r="H165" s="67" t="s">
        <v>266</v>
      </c>
      <c r="I165" s="23">
        <v>42000</v>
      </c>
      <c r="J165" s="23">
        <v>724.92</v>
      </c>
      <c r="K165" s="23">
        <v>25</v>
      </c>
      <c r="L165" s="23">
        <f t="shared" si="88"/>
        <v>1205.4000000000001</v>
      </c>
      <c r="M165" s="23">
        <f t="shared" si="166"/>
        <v>2981.9999999999995</v>
      </c>
      <c r="N165" s="23">
        <f t="shared" si="167"/>
        <v>462.00000000000006</v>
      </c>
      <c r="O165" s="23">
        <f t="shared" si="168"/>
        <v>1276.8</v>
      </c>
      <c r="P165" s="23">
        <f t="shared" si="169"/>
        <v>2977.8</v>
      </c>
      <c r="Q165" s="23">
        <f t="shared" si="170"/>
        <v>2482.1999999999998</v>
      </c>
      <c r="R165" s="23">
        <f t="shared" si="171"/>
        <v>3232.12</v>
      </c>
      <c r="S165" s="23">
        <f t="shared" si="172"/>
        <v>6421.7999999999993</v>
      </c>
      <c r="T165" s="23">
        <f t="shared" si="173"/>
        <v>38767.879999999997</v>
      </c>
      <c r="U165" s="120" t="s">
        <v>355</v>
      </c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  <c r="IW165" s="24"/>
      <c r="IX165" s="24"/>
      <c r="IY165" s="24"/>
      <c r="IZ165" s="24"/>
      <c r="JA165" s="24"/>
      <c r="JB165" s="24"/>
      <c r="JC165" s="24"/>
      <c r="JD165" s="24"/>
      <c r="JE165" s="24"/>
      <c r="JF165" s="24"/>
      <c r="JG165" s="24"/>
      <c r="JH165" s="24"/>
      <c r="JI165" s="24"/>
      <c r="JJ165" s="24"/>
      <c r="JK165" s="24"/>
      <c r="JL165" s="24"/>
      <c r="JM165" s="24"/>
      <c r="JN165" s="24"/>
      <c r="JO165" s="24"/>
      <c r="JP165" s="24"/>
      <c r="JQ165" s="24"/>
      <c r="JR165" s="24"/>
      <c r="JS165" s="24"/>
      <c r="JT165" s="24"/>
      <c r="JU165" s="24"/>
      <c r="JV165" s="24"/>
      <c r="JW165" s="24"/>
      <c r="JX165" s="24"/>
      <c r="JY165" s="24"/>
      <c r="JZ165" s="24"/>
      <c r="KA165" s="24"/>
      <c r="KB165" s="24"/>
      <c r="KC165" s="24"/>
      <c r="KD165" s="24"/>
      <c r="KE165" s="24"/>
      <c r="KF165" s="24"/>
      <c r="KG165" s="24"/>
      <c r="KH165" s="24"/>
      <c r="KI165" s="24"/>
      <c r="KJ165" s="24"/>
      <c r="KK165" s="24"/>
      <c r="KL165" s="24"/>
      <c r="KM165" s="24"/>
      <c r="KN165" s="24"/>
      <c r="KO165" s="24"/>
      <c r="KP165" s="24"/>
      <c r="KQ165" s="24"/>
      <c r="KR165" s="24"/>
      <c r="KS165" s="24"/>
      <c r="KT165" s="24"/>
      <c r="KU165" s="24"/>
      <c r="KV165" s="24"/>
      <c r="KW165" s="24"/>
      <c r="KX165" s="24"/>
      <c r="KY165" s="24"/>
      <c r="KZ165" s="24"/>
      <c r="LA165" s="24"/>
      <c r="LB165" s="24"/>
      <c r="LC165" s="24"/>
      <c r="LD165" s="24"/>
      <c r="LE165" s="24"/>
      <c r="LF165" s="24"/>
      <c r="LG165" s="24"/>
      <c r="LH165" s="24"/>
      <c r="LI165" s="24"/>
      <c r="LJ165" s="24"/>
      <c r="LK165" s="24"/>
      <c r="LL165" s="24"/>
      <c r="LM165" s="24"/>
      <c r="LN165" s="24"/>
      <c r="LO165" s="24"/>
      <c r="LP165" s="24"/>
      <c r="LQ165" s="24"/>
      <c r="LR165" s="24"/>
      <c r="LS165" s="24"/>
    </row>
    <row r="166" spans="1:331" s="2" customFormat="1" ht="30" customHeight="1" x14ac:dyDescent="0.25">
      <c r="A166" s="57">
        <v>158</v>
      </c>
      <c r="B166" s="21" t="s">
        <v>107</v>
      </c>
      <c r="C166" s="57" t="s">
        <v>282</v>
      </c>
      <c r="D166" s="21" t="s">
        <v>106</v>
      </c>
      <c r="E166" s="21" t="s">
        <v>102</v>
      </c>
      <c r="F166" s="57" t="s">
        <v>265</v>
      </c>
      <c r="G166" s="67" t="s">
        <v>266</v>
      </c>
      <c r="H166" s="67" t="s">
        <v>266</v>
      </c>
      <c r="I166" s="23">
        <v>45000</v>
      </c>
      <c r="J166" s="23">
        <v>1148.33</v>
      </c>
      <c r="K166" s="23">
        <v>25</v>
      </c>
      <c r="L166" s="23">
        <f t="shared" si="88"/>
        <v>1291.5</v>
      </c>
      <c r="M166" s="23">
        <f t="shared" si="166"/>
        <v>3194.9999999999995</v>
      </c>
      <c r="N166" s="23">
        <f t="shared" si="167"/>
        <v>495.00000000000006</v>
      </c>
      <c r="O166" s="23">
        <f t="shared" si="168"/>
        <v>1368</v>
      </c>
      <c r="P166" s="23">
        <f t="shared" si="169"/>
        <v>3190.5</v>
      </c>
      <c r="Q166" s="23">
        <f t="shared" si="170"/>
        <v>2659.5</v>
      </c>
      <c r="R166" s="23">
        <f t="shared" si="171"/>
        <v>3832.83</v>
      </c>
      <c r="S166" s="23">
        <f t="shared" si="172"/>
        <v>6880.5</v>
      </c>
      <c r="T166" s="23">
        <f t="shared" si="173"/>
        <v>41167.17</v>
      </c>
      <c r="U166" s="120" t="s">
        <v>355</v>
      </c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  <c r="IW166" s="24"/>
      <c r="IX166" s="24"/>
      <c r="IY166" s="24"/>
      <c r="IZ166" s="24"/>
      <c r="JA166" s="24"/>
      <c r="JB166" s="24"/>
      <c r="JC166" s="24"/>
      <c r="JD166" s="24"/>
      <c r="JE166" s="24"/>
      <c r="JF166" s="24"/>
      <c r="JG166" s="24"/>
      <c r="JH166" s="24"/>
      <c r="JI166" s="24"/>
      <c r="JJ166" s="24"/>
      <c r="JK166" s="24"/>
      <c r="JL166" s="24"/>
      <c r="JM166" s="24"/>
      <c r="JN166" s="24"/>
      <c r="JO166" s="24"/>
      <c r="JP166" s="24"/>
      <c r="JQ166" s="24"/>
      <c r="JR166" s="24"/>
      <c r="JS166" s="24"/>
      <c r="JT166" s="24"/>
      <c r="JU166" s="24"/>
      <c r="JV166" s="24"/>
      <c r="JW166" s="24"/>
      <c r="JX166" s="24"/>
      <c r="JY166" s="24"/>
      <c r="JZ166" s="24"/>
      <c r="KA166" s="24"/>
      <c r="KB166" s="24"/>
      <c r="KC166" s="24"/>
      <c r="KD166" s="24"/>
      <c r="KE166" s="24"/>
      <c r="KF166" s="24"/>
      <c r="KG166" s="24"/>
      <c r="KH166" s="24"/>
      <c r="KI166" s="24"/>
      <c r="KJ166" s="24"/>
      <c r="KK166" s="24"/>
      <c r="KL166" s="24"/>
      <c r="KM166" s="24"/>
      <c r="KN166" s="24"/>
      <c r="KO166" s="24"/>
      <c r="KP166" s="24"/>
      <c r="KQ166" s="24"/>
      <c r="KR166" s="24"/>
      <c r="KS166" s="24"/>
      <c r="KT166" s="24"/>
      <c r="KU166" s="24"/>
      <c r="KV166" s="24"/>
      <c r="KW166" s="24"/>
      <c r="KX166" s="24"/>
      <c r="KY166" s="24"/>
      <c r="KZ166" s="24"/>
      <c r="LA166" s="24"/>
      <c r="LB166" s="24"/>
      <c r="LC166" s="24"/>
      <c r="LD166" s="24"/>
      <c r="LE166" s="24"/>
      <c r="LF166" s="24"/>
      <c r="LG166" s="24"/>
      <c r="LH166" s="24"/>
      <c r="LI166" s="24"/>
      <c r="LJ166" s="24"/>
      <c r="LK166" s="24"/>
      <c r="LL166" s="24"/>
      <c r="LM166" s="24"/>
      <c r="LN166" s="24"/>
      <c r="LO166" s="24"/>
      <c r="LP166" s="24"/>
      <c r="LQ166" s="24"/>
      <c r="LR166" s="24"/>
      <c r="LS166" s="24"/>
    </row>
    <row r="167" spans="1:331" s="2" customFormat="1" ht="30" customHeight="1" x14ac:dyDescent="0.25">
      <c r="A167" s="57">
        <v>159</v>
      </c>
      <c r="B167" s="21" t="s">
        <v>433</v>
      </c>
      <c r="C167" s="57" t="s">
        <v>283</v>
      </c>
      <c r="D167" s="21" t="s">
        <v>106</v>
      </c>
      <c r="E167" s="21" t="s">
        <v>102</v>
      </c>
      <c r="F167" s="57" t="s">
        <v>265</v>
      </c>
      <c r="G167" s="67" t="s">
        <v>266</v>
      </c>
      <c r="H167" s="67" t="s">
        <v>266</v>
      </c>
      <c r="I167" s="23">
        <v>45000</v>
      </c>
      <c r="J167" s="23">
        <v>1148.33</v>
      </c>
      <c r="K167" s="23">
        <v>25</v>
      </c>
      <c r="L167" s="23">
        <f t="shared" si="88"/>
        <v>1291.5</v>
      </c>
      <c r="M167" s="23">
        <f t="shared" si="166"/>
        <v>3194.9999999999995</v>
      </c>
      <c r="N167" s="23">
        <f t="shared" si="167"/>
        <v>495.00000000000006</v>
      </c>
      <c r="O167" s="23">
        <f t="shared" si="168"/>
        <v>1368</v>
      </c>
      <c r="P167" s="23">
        <f t="shared" si="169"/>
        <v>3190.5</v>
      </c>
      <c r="Q167" s="23">
        <f t="shared" si="170"/>
        <v>2659.5</v>
      </c>
      <c r="R167" s="23">
        <f t="shared" si="171"/>
        <v>3832.83</v>
      </c>
      <c r="S167" s="23">
        <f t="shared" si="172"/>
        <v>6880.5</v>
      </c>
      <c r="T167" s="23">
        <f t="shared" si="173"/>
        <v>41167.17</v>
      </c>
      <c r="U167" s="120" t="s">
        <v>355</v>
      </c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  <c r="IW167" s="24"/>
      <c r="IX167" s="24"/>
      <c r="IY167" s="24"/>
      <c r="IZ167" s="24"/>
      <c r="JA167" s="24"/>
      <c r="JB167" s="24"/>
      <c r="JC167" s="24"/>
      <c r="JD167" s="24"/>
      <c r="JE167" s="24"/>
      <c r="JF167" s="24"/>
      <c r="JG167" s="24"/>
      <c r="JH167" s="24"/>
      <c r="JI167" s="24"/>
      <c r="JJ167" s="24"/>
      <c r="JK167" s="24"/>
      <c r="JL167" s="24"/>
      <c r="JM167" s="24"/>
      <c r="JN167" s="24"/>
      <c r="JO167" s="24"/>
      <c r="JP167" s="24"/>
      <c r="JQ167" s="24"/>
      <c r="JR167" s="24"/>
      <c r="JS167" s="24"/>
      <c r="JT167" s="24"/>
      <c r="JU167" s="24"/>
      <c r="JV167" s="24"/>
      <c r="JW167" s="24"/>
      <c r="JX167" s="24"/>
      <c r="JY167" s="24"/>
      <c r="JZ167" s="24"/>
      <c r="KA167" s="24"/>
      <c r="KB167" s="24"/>
      <c r="KC167" s="24"/>
      <c r="KD167" s="24"/>
      <c r="KE167" s="24"/>
      <c r="KF167" s="24"/>
      <c r="KG167" s="24"/>
      <c r="KH167" s="24"/>
      <c r="KI167" s="24"/>
      <c r="KJ167" s="24"/>
      <c r="KK167" s="24"/>
      <c r="KL167" s="24"/>
      <c r="KM167" s="24"/>
      <c r="KN167" s="24"/>
      <c r="KO167" s="24"/>
      <c r="KP167" s="24"/>
      <c r="KQ167" s="24"/>
      <c r="KR167" s="24"/>
      <c r="KS167" s="24"/>
      <c r="KT167" s="24"/>
      <c r="KU167" s="24"/>
      <c r="KV167" s="24"/>
      <c r="KW167" s="24"/>
      <c r="KX167" s="24"/>
      <c r="KY167" s="24"/>
      <c r="KZ167" s="24"/>
      <c r="LA167" s="24"/>
      <c r="LB167" s="24"/>
      <c r="LC167" s="24"/>
      <c r="LD167" s="24"/>
      <c r="LE167" s="24"/>
      <c r="LF167" s="24"/>
      <c r="LG167" s="24"/>
      <c r="LH167" s="24"/>
      <c r="LI167" s="24"/>
      <c r="LJ167" s="24"/>
      <c r="LK167" s="24"/>
      <c r="LL167" s="24"/>
      <c r="LM167" s="24"/>
      <c r="LN167" s="24"/>
      <c r="LO167" s="24"/>
      <c r="LP167" s="24"/>
      <c r="LQ167" s="24"/>
      <c r="LR167" s="24"/>
      <c r="LS167" s="24"/>
    </row>
    <row r="168" spans="1:331" s="2" customFormat="1" ht="30" customHeight="1" x14ac:dyDescent="0.25">
      <c r="A168" s="57">
        <v>160</v>
      </c>
      <c r="B168" s="21" t="s">
        <v>254</v>
      </c>
      <c r="C168" s="57" t="s">
        <v>283</v>
      </c>
      <c r="D168" s="21" t="s">
        <v>106</v>
      </c>
      <c r="E168" s="21" t="s">
        <v>99</v>
      </c>
      <c r="F168" s="57" t="s">
        <v>265</v>
      </c>
      <c r="G168" s="67" t="s">
        <v>266</v>
      </c>
      <c r="H168" s="67" t="s">
        <v>266</v>
      </c>
      <c r="I168" s="23">
        <v>42000</v>
      </c>
      <c r="J168" s="23">
        <v>724.92</v>
      </c>
      <c r="K168" s="23">
        <v>25</v>
      </c>
      <c r="L168" s="23">
        <f t="shared" si="88"/>
        <v>1205.4000000000001</v>
      </c>
      <c r="M168" s="23">
        <f t="shared" si="166"/>
        <v>2981.9999999999995</v>
      </c>
      <c r="N168" s="23">
        <f t="shared" si="167"/>
        <v>462.00000000000006</v>
      </c>
      <c r="O168" s="23">
        <f t="shared" si="168"/>
        <v>1276.8</v>
      </c>
      <c r="P168" s="23">
        <f t="shared" si="169"/>
        <v>2977.8</v>
      </c>
      <c r="Q168" s="23">
        <f t="shared" si="170"/>
        <v>2482.1999999999998</v>
      </c>
      <c r="R168" s="23">
        <f t="shared" si="171"/>
        <v>3232.12</v>
      </c>
      <c r="S168" s="23">
        <f t="shared" si="172"/>
        <v>6421.7999999999993</v>
      </c>
      <c r="T168" s="23">
        <f t="shared" si="173"/>
        <v>38767.879999999997</v>
      </c>
      <c r="U168" s="120" t="s">
        <v>355</v>
      </c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  <c r="IW168" s="24"/>
      <c r="IX168" s="24"/>
      <c r="IY168" s="24"/>
      <c r="IZ168" s="24"/>
      <c r="JA168" s="24"/>
      <c r="JB168" s="24"/>
      <c r="JC168" s="24"/>
      <c r="JD168" s="24"/>
      <c r="JE168" s="24"/>
      <c r="JF168" s="24"/>
      <c r="JG168" s="24"/>
      <c r="JH168" s="24"/>
      <c r="JI168" s="24"/>
      <c r="JJ168" s="24"/>
      <c r="JK168" s="24"/>
      <c r="JL168" s="24"/>
      <c r="JM168" s="24"/>
      <c r="JN168" s="24"/>
      <c r="JO168" s="24"/>
      <c r="JP168" s="24"/>
      <c r="JQ168" s="24"/>
      <c r="JR168" s="24"/>
      <c r="JS168" s="24"/>
      <c r="JT168" s="24"/>
      <c r="JU168" s="24"/>
      <c r="JV168" s="24"/>
      <c r="JW168" s="24"/>
      <c r="JX168" s="24"/>
      <c r="JY168" s="24"/>
      <c r="JZ168" s="24"/>
      <c r="KA168" s="24"/>
      <c r="KB168" s="24"/>
      <c r="KC168" s="24"/>
      <c r="KD168" s="24"/>
      <c r="KE168" s="24"/>
      <c r="KF168" s="24"/>
      <c r="KG168" s="24"/>
      <c r="KH168" s="24"/>
      <c r="KI168" s="24"/>
      <c r="KJ168" s="24"/>
      <c r="KK168" s="24"/>
      <c r="KL168" s="24"/>
      <c r="KM168" s="24"/>
      <c r="KN168" s="24"/>
      <c r="KO168" s="24"/>
      <c r="KP168" s="24"/>
      <c r="KQ168" s="24"/>
      <c r="KR168" s="24"/>
      <c r="KS168" s="24"/>
      <c r="KT168" s="24"/>
      <c r="KU168" s="24"/>
      <c r="KV168" s="24"/>
      <c r="KW168" s="24"/>
      <c r="KX168" s="24"/>
      <c r="KY168" s="24"/>
      <c r="KZ168" s="24"/>
      <c r="LA168" s="24"/>
      <c r="LB168" s="24"/>
      <c r="LC168" s="24"/>
      <c r="LD168" s="24"/>
      <c r="LE168" s="24"/>
      <c r="LF168" s="24"/>
      <c r="LG168" s="24"/>
      <c r="LH168" s="24"/>
      <c r="LI168" s="24"/>
      <c r="LJ168" s="24"/>
      <c r="LK168" s="24"/>
      <c r="LL168" s="24"/>
      <c r="LM168" s="24"/>
      <c r="LN168" s="24"/>
      <c r="LO168" s="24"/>
      <c r="LP168" s="24"/>
      <c r="LQ168" s="24"/>
      <c r="LR168" s="24"/>
      <c r="LS168" s="24"/>
    </row>
    <row r="169" spans="1:331" s="2" customFormat="1" ht="30" customHeight="1" x14ac:dyDescent="0.25">
      <c r="A169" s="57">
        <v>161</v>
      </c>
      <c r="B169" s="21" t="s">
        <v>109</v>
      </c>
      <c r="C169" s="57" t="s">
        <v>283</v>
      </c>
      <c r="D169" s="21" t="s">
        <v>108</v>
      </c>
      <c r="E169" s="21" t="s">
        <v>102</v>
      </c>
      <c r="F169" s="57" t="s">
        <v>265</v>
      </c>
      <c r="G169" s="67" t="s">
        <v>266</v>
      </c>
      <c r="H169" s="67" t="s">
        <v>266</v>
      </c>
      <c r="I169" s="23">
        <v>45000</v>
      </c>
      <c r="J169" s="23">
        <v>1148.33</v>
      </c>
      <c r="K169" s="23">
        <v>25</v>
      </c>
      <c r="L169" s="23">
        <f t="shared" si="88"/>
        <v>1291.5</v>
      </c>
      <c r="M169" s="23">
        <f t="shared" si="166"/>
        <v>3194.9999999999995</v>
      </c>
      <c r="N169" s="23">
        <f t="shared" si="167"/>
        <v>495.00000000000006</v>
      </c>
      <c r="O169" s="23">
        <f t="shared" si="168"/>
        <v>1368</v>
      </c>
      <c r="P169" s="23">
        <f t="shared" si="169"/>
        <v>3190.5</v>
      </c>
      <c r="Q169" s="23">
        <f t="shared" si="170"/>
        <v>2659.5</v>
      </c>
      <c r="R169" s="23">
        <f t="shared" si="171"/>
        <v>3832.83</v>
      </c>
      <c r="S169" s="23">
        <f t="shared" si="172"/>
        <v>6880.5</v>
      </c>
      <c r="T169" s="23">
        <f t="shared" si="173"/>
        <v>41167.17</v>
      </c>
      <c r="U169" s="120" t="s">
        <v>355</v>
      </c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  <c r="IW169" s="24"/>
      <c r="IX169" s="24"/>
      <c r="IY169" s="24"/>
      <c r="IZ169" s="24"/>
      <c r="JA169" s="24"/>
      <c r="JB169" s="24"/>
      <c r="JC169" s="24"/>
      <c r="JD169" s="24"/>
      <c r="JE169" s="24"/>
      <c r="JF169" s="24"/>
      <c r="JG169" s="24"/>
      <c r="JH169" s="24"/>
      <c r="JI169" s="24"/>
      <c r="JJ169" s="24"/>
      <c r="JK169" s="24"/>
      <c r="JL169" s="24"/>
      <c r="JM169" s="24"/>
      <c r="JN169" s="24"/>
      <c r="JO169" s="24"/>
      <c r="JP169" s="24"/>
      <c r="JQ169" s="24"/>
      <c r="JR169" s="24"/>
      <c r="JS169" s="24"/>
      <c r="JT169" s="24"/>
      <c r="JU169" s="24"/>
      <c r="JV169" s="24"/>
      <c r="JW169" s="24"/>
      <c r="JX169" s="24"/>
      <c r="JY169" s="24"/>
      <c r="JZ169" s="24"/>
      <c r="KA169" s="24"/>
      <c r="KB169" s="24"/>
      <c r="KC169" s="24"/>
      <c r="KD169" s="24"/>
      <c r="KE169" s="24"/>
      <c r="KF169" s="24"/>
      <c r="KG169" s="24"/>
      <c r="KH169" s="24"/>
      <c r="KI169" s="24"/>
      <c r="KJ169" s="24"/>
      <c r="KK169" s="24"/>
      <c r="KL169" s="24"/>
      <c r="KM169" s="24"/>
      <c r="KN169" s="24"/>
      <c r="KO169" s="24"/>
      <c r="KP169" s="24"/>
      <c r="KQ169" s="24"/>
      <c r="KR169" s="24"/>
      <c r="KS169" s="24"/>
      <c r="KT169" s="24"/>
      <c r="KU169" s="24"/>
      <c r="KV169" s="24"/>
      <c r="KW169" s="24"/>
      <c r="KX169" s="24"/>
      <c r="KY169" s="24"/>
      <c r="KZ169" s="24"/>
      <c r="LA169" s="24"/>
      <c r="LB169" s="24"/>
      <c r="LC169" s="24"/>
      <c r="LD169" s="24"/>
      <c r="LE169" s="24"/>
      <c r="LF169" s="24"/>
      <c r="LG169" s="24"/>
      <c r="LH169" s="24"/>
      <c r="LI169" s="24"/>
      <c r="LJ169" s="24"/>
      <c r="LK169" s="24"/>
      <c r="LL169" s="24"/>
      <c r="LM169" s="24"/>
      <c r="LN169" s="24"/>
      <c r="LO169" s="24"/>
      <c r="LP169" s="24"/>
      <c r="LQ169" s="24"/>
      <c r="LR169" s="24"/>
      <c r="LS169" s="24"/>
    </row>
    <row r="170" spans="1:331" s="15" customFormat="1" ht="30" customHeight="1" x14ac:dyDescent="0.25">
      <c r="A170" s="57">
        <v>162</v>
      </c>
      <c r="B170" s="21" t="s">
        <v>278</v>
      </c>
      <c r="C170" s="57" t="s">
        <v>283</v>
      </c>
      <c r="D170" s="21" t="s">
        <v>108</v>
      </c>
      <c r="E170" s="21" t="s">
        <v>279</v>
      </c>
      <c r="F170" s="57" t="s">
        <v>265</v>
      </c>
      <c r="G170" s="67" t="s">
        <v>266</v>
      </c>
      <c r="H170" s="67" t="s">
        <v>266</v>
      </c>
      <c r="I170" s="23">
        <v>61000</v>
      </c>
      <c r="J170" s="23">
        <v>3674.86</v>
      </c>
      <c r="K170" s="23">
        <v>25</v>
      </c>
      <c r="L170" s="23">
        <f t="shared" si="88"/>
        <v>1750.7</v>
      </c>
      <c r="M170" s="23">
        <f>I170*7.1%</f>
        <v>4331</v>
      </c>
      <c r="N170" s="23">
        <f>I170*1.1%</f>
        <v>671.00000000000011</v>
      </c>
      <c r="O170" s="23">
        <f>I170*3.04%</f>
        <v>1854.4</v>
      </c>
      <c r="P170" s="23">
        <f>I170*7.09%</f>
        <v>4324.9000000000005</v>
      </c>
      <c r="Q170" s="23">
        <f>+L170+O170</f>
        <v>3605.1000000000004</v>
      </c>
      <c r="R170" s="23">
        <f>SUM(J170+K170+L170+O170)</f>
        <v>7304.9600000000009</v>
      </c>
      <c r="S170" s="23">
        <f>SUM(M170+N170+P170)</f>
        <v>9326.9000000000015</v>
      </c>
      <c r="T170" s="23">
        <f>I170-R170</f>
        <v>53695.040000000001</v>
      </c>
      <c r="U170" s="120" t="s">
        <v>355</v>
      </c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  <c r="IW170" s="24"/>
      <c r="IX170" s="24"/>
      <c r="IY170" s="24"/>
      <c r="IZ170" s="24"/>
      <c r="JA170" s="24"/>
      <c r="JB170" s="24"/>
      <c r="JC170" s="24"/>
      <c r="JD170" s="24"/>
      <c r="JE170" s="24"/>
      <c r="JF170" s="24"/>
      <c r="JG170" s="24"/>
      <c r="JH170" s="24"/>
      <c r="JI170" s="24"/>
      <c r="JJ170" s="24"/>
      <c r="JK170" s="24"/>
      <c r="JL170" s="24"/>
      <c r="JM170" s="24"/>
      <c r="JN170" s="24"/>
      <c r="JO170" s="24"/>
      <c r="JP170" s="24"/>
      <c r="JQ170" s="24"/>
      <c r="JR170" s="24"/>
      <c r="JS170" s="24"/>
      <c r="JT170" s="24"/>
      <c r="JU170" s="24"/>
      <c r="JV170" s="24"/>
      <c r="JW170" s="24"/>
      <c r="JX170" s="24"/>
      <c r="JY170" s="24"/>
      <c r="JZ170" s="24"/>
      <c r="KA170" s="24"/>
      <c r="KB170" s="24"/>
      <c r="KC170" s="24"/>
      <c r="KD170" s="24"/>
      <c r="KE170" s="24"/>
      <c r="KF170" s="24"/>
      <c r="KG170" s="24"/>
      <c r="KH170" s="24"/>
      <c r="KI170" s="24"/>
      <c r="KJ170" s="24"/>
      <c r="KK170" s="24"/>
      <c r="KL170" s="24"/>
      <c r="KM170" s="24"/>
      <c r="KN170" s="24"/>
      <c r="KO170" s="24"/>
      <c r="KP170" s="24"/>
      <c r="KQ170" s="24"/>
      <c r="KR170" s="24"/>
      <c r="KS170" s="24"/>
      <c r="KT170" s="24"/>
      <c r="KU170" s="24"/>
      <c r="KV170" s="24"/>
      <c r="KW170" s="24"/>
      <c r="KX170" s="24"/>
      <c r="KY170" s="24"/>
      <c r="KZ170" s="24"/>
      <c r="LA170" s="24"/>
      <c r="LB170" s="24"/>
      <c r="LC170" s="24"/>
      <c r="LD170" s="24"/>
      <c r="LE170" s="24"/>
      <c r="LF170" s="24"/>
      <c r="LG170" s="24"/>
      <c r="LH170" s="24"/>
      <c r="LI170" s="24"/>
      <c r="LJ170" s="24"/>
      <c r="LK170" s="24"/>
      <c r="LL170" s="24"/>
      <c r="LM170" s="24"/>
      <c r="LN170" s="24"/>
      <c r="LO170" s="24"/>
      <c r="LP170" s="24"/>
      <c r="LQ170" s="24"/>
      <c r="LR170" s="24"/>
      <c r="LS170" s="24"/>
    </row>
    <row r="171" spans="1:331" s="2" customFormat="1" ht="30" customHeight="1" x14ac:dyDescent="0.25">
      <c r="A171" s="57">
        <v>163</v>
      </c>
      <c r="B171" s="21" t="s">
        <v>255</v>
      </c>
      <c r="C171" s="57" t="s">
        <v>282</v>
      </c>
      <c r="D171" s="21" t="s">
        <v>108</v>
      </c>
      <c r="E171" s="21" t="s">
        <v>99</v>
      </c>
      <c r="F171" s="57" t="s">
        <v>265</v>
      </c>
      <c r="G171" s="67" t="s">
        <v>266</v>
      </c>
      <c r="H171" s="67" t="s">
        <v>266</v>
      </c>
      <c r="I171" s="23">
        <v>42000</v>
      </c>
      <c r="J171" s="23">
        <v>724.92</v>
      </c>
      <c r="K171" s="23">
        <v>25</v>
      </c>
      <c r="L171" s="23">
        <f t="shared" si="88"/>
        <v>1205.4000000000001</v>
      </c>
      <c r="M171" s="23">
        <f t="shared" si="166"/>
        <v>2981.9999999999995</v>
      </c>
      <c r="N171" s="23">
        <f t="shared" si="167"/>
        <v>462.00000000000006</v>
      </c>
      <c r="O171" s="23">
        <f t="shared" si="168"/>
        <v>1276.8</v>
      </c>
      <c r="P171" s="23">
        <f t="shared" si="169"/>
        <v>2977.8</v>
      </c>
      <c r="Q171" s="23">
        <f t="shared" si="170"/>
        <v>2482.1999999999998</v>
      </c>
      <c r="R171" s="23">
        <f t="shared" si="171"/>
        <v>3232.12</v>
      </c>
      <c r="S171" s="23">
        <f t="shared" si="172"/>
        <v>6421.7999999999993</v>
      </c>
      <c r="T171" s="23">
        <f t="shared" si="173"/>
        <v>38767.879999999997</v>
      </c>
      <c r="U171" s="120" t="s">
        <v>355</v>
      </c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  <c r="IW171" s="24"/>
      <c r="IX171" s="24"/>
      <c r="IY171" s="24"/>
      <c r="IZ171" s="24"/>
      <c r="JA171" s="24"/>
      <c r="JB171" s="24"/>
      <c r="JC171" s="24"/>
      <c r="JD171" s="24"/>
      <c r="JE171" s="24"/>
      <c r="JF171" s="24"/>
      <c r="JG171" s="24"/>
      <c r="JH171" s="24"/>
      <c r="JI171" s="24"/>
      <c r="JJ171" s="24"/>
      <c r="JK171" s="24"/>
      <c r="JL171" s="24"/>
      <c r="JM171" s="24"/>
      <c r="JN171" s="24"/>
      <c r="JO171" s="24"/>
      <c r="JP171" s="24"/>
      <c r="JQ171" s="24"/>
      <c r="JR171" s="24"/>
      <c r="JS171" s="24"/>
      <c r="JT171" s="24"/>
      <c r="JU171" s="24"/>
      <c r="JV171" s="24"/>
      <c r="JW171" s="24"/>
      <c r="JX171" s="24"/>
      <c r="JY171" s="24"/>
      <c r="JZ171" s="24"/>
      <c r="KA171" s="24"/>
      <c r="KB171" s="24"/>
      <c r="KC171" s="24"/>
      <c r="KD171" s="24"/>
      <c r="KE171" s="24"/>
      <c r="KF171" s="24"/>
      <c r="KG171" s="24"/>
      <c r="KH171" s="24"/>
      <c r="KI171" s="24"/>
      <c r="KJ171" s="24"/>
      <c r="KK171" s="24"/>
      <c r="KL171" s="24"/>
      <c r="KM171" s="24"/>
      <c r="KN171" s="24"/>
      <c r="KO171" s="24"/>
      <c r="KP171" s="24"/>
      <c r="KQ171" s="24"/>
      <c r="KR171" s="24"/>
      <c r="KS171" s="24"/>
      <c r="KT171" s="24"/>
      <c r="KU171" s="24"/>
      <c r="KV171" s="24"/>
      <c r="KW171" s="24"/>
      <c r="KX171" s="24"/>
      <c r="KY171" s="24"/>
      <c r="KZ171" s="24"/>
      <c r="LA171" s="24"/>
      <c r="LB171" s="24"/>
      <c r="LC171" s="24"/>
      <c r="LD171" s="24"/>
      <c r="LE171" s="24"/>
      <c r="LF171" s="24"/>
      <c r="LG171" s="24"/>
      <c r="LH171" s="24"/>
      <c r="LI171" s="24"/>
      <c r="LJ171" s="24"/>
      <c r="LK171" s="24"/>
      <c r="LL171" s="24"/>
      <c r="LM171" s="24"/>
      <c r="LN171" s="24"/>
      <c r="LO171" s="24"/>
      <c r="LP171" s="24"/>
      <c r="LQ171" s="24"/>
      <c r="LR171" s="24"/>
      <c r="LS171" s="24"/>
    </row>
    <row r="172" spans="1:331" s="39" customFormat="1" ht="30" customHeight="1" x14ac:dyDescent="0.25">
      <c r="A172" s="57">
        <v>164</v>
      </c>
      <c r="B172" s="21" t="s">
        <v>332</v>
      </c>
      <c r="C172" s="57" t="s">
        <v>283</v>
      </c>
      <c r="D172" s="21" t="s">
        <v>108</v>
      </c>
      <c r="E172" s="21" t="s">
        <v>1</v>
      </c>
      <c r="F172" s="57" t="s">
        <v>265</v>
      </c>
      <c r="G172" s="67" t="s">
        <v>266</v>
      </c>
      <c r="H172" s="67" t="s">
        <v>266</v>
      </c>
      <c r="I172" s="23">
        <v>50000</v>
      </c>
      <c r="J172" s="23">
        <v>1854</v>
      </c>
      <c r="K172" s="23">
        <v>25</v>
      </c>
      <c r="L172" s="23">
        <f t="shared" si="88"/>
        <v>1435</v>
      </c>
      <c r="M172" s="23">
        <f t="shared" si="166"/>
        <v>3549.9999999999995</v>
      </c>
      <c r="N172" s="23">
        <f t="shared" si="167"/>
        <v>550</v>
      </c>
      <c r="O172" s="23">
        <f t="shared" si="168"/>
        <v>1520</v>
      </c>
      <c r="P172" s="23">
        <f t="shared" si="169"/>
        <v>3545.0000000000005</v>
      </c>
      <c r="Q172" s="23">
        <f t="shared" si="170"/>
        <v>2955</v>
      </c>
      <c r="R172" s="23">
        <f t="shared" si="171"/>
        <v>4834</v>
      </c>
      <c r="S172" s="23">
        <f t="shared" si="172"/>
        <v>7645</v>
      </c>
      <c r="T172" s="23">
        <f t="shared" si="173"/>
        <v>45166</v>
      </c>
      <c r="U172" s="120" t="s">
        <v>355</v>
      </c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  <c r="IW172" s="24"/>
      <c r="IX172" s="24"/>
      <c r="IY172" s="24"/>
      <c r="IZ172" s="24"/>
      <c r="JA172" s="24"/>
      <c r="JB172" s="24"/>
      <c r="JC172" s="24"/>
      <c r="JD172" s="24"/>
      <c r="JE172" s="24"/>
      <c r="JF172" s="24"/>
      <c r="JG172" s="24"/>
      <c r="JH172" s="24"/>
      <c r="JI172" s="24"/>
      <c r="JJ172" s="24"/>
      <c r="JK172" s="24"/>
      <c r="JL172" s="24"/>
      <c r="JM172" s="24"/>
      <c r="JN172" s="24"/>
      <c r="JO172" s="24"/>
      <c r="JP172" s="24"/>
      <c r="JQ172" s="24"/>
      <c r="JR172" s="24"/>
      <c r="JS172" s="24"/>
      <c r="JT172" s="24"/>
      <c r="JU172" s="24"/>
      <c r="JV172" s="24"/>
      <c r="JW172" s="24"/>
      <c r="JX172" s="24"/>
      <c r="JY172" s="24"/>
      <c r="JZ172" s="24"/>
      <c r="KA172" s="24"/>
      <c r="KB172" s="24"/>
      <c r="KC172" s="24"/>
      <c r="KD172" s="24"/>
      <c r="KE172" s="24"/>
      <c r="KF172" s="24"/>
      <c r="KG172" s="24"/>
      <c r="KH172" s="24"/>
      <c r="KI172" s="24"/>
      <c r="KJ172" s="24"/>
      <c r="KK172" s="24"/>
      <c r="KL172" s="24"/>
      <c r="KM172" s="24"/>
      <c r="KN172" s="24"/>
      <c r="KO172" s="24"/>
      <c r="KP172" s="24"/>
      <c r="KQ172" s="24"/>
      <c r="KR172" s="24"/>
      <c r="KS172" s="24"/>
      <c r="KT172" s="24"/>
      <c r="KU172" s="24"/>
      <c r="KV172" s="24"/>
      <c r="KW172" s="24"/>
      <c r="KX172" s="24"/>
      <c r="KY172" s="24"/>
      <c r="KZ172" s="24"/>
      <c r="LA172" s="24"/>
      <c r="LB172" s="24"/>
      <c r="LC172" s="24"/>
      <c r="LD172" s="24"/>
      <c r="LE172" s="24"/>
      <c r="LF172" s="24"/>
      <c r="LG172" s="24"/>
      <c r="LH172" s="24"/>
      <c r="LI172" s="24"/>
      <c r="LJ172" s="24"/>
      <c r="LK172" s="24"/>
      <c r="LL172" s="24"/>
      <c r="LM172" s="24"/>
      <c r="LN172" s="24"/>
      <c r="LO172" s="24"/>
      <c r="LP172" s="24"/>
      <c r="LQ172" s="24"/>
      <c r="LR172" s="24"/>
      <c r="LS172" s="24"/>
    </row>
    <row r="173" spans="1:331" s="2" customFormat="1" ht="30" customHeight="1" x14ac:dyDescent="0.25">
      <c r="A173" s="57">
        <v>165</v>
      </c>
      <c r="B173" s="21" t="s">
        <v>256</v>
      </c>
      <c r="C173" s="57" t="s">
        <v>283</v>
      </c>
      <c r="D173" s="21" t="s">
        <v>257</v>
      </c>
      <c r="E173" s="21" t="s">
        <v>99</v>
      </c>
      <c r="F173" s="57" t="s">
        <v>265</v>
      </c>
      <c r="G173" s="67" t="s">
        <v>266</v>
      </c>
      <c r="H173" s="67" t="s">
        <v>266</v>
      </c>
      <c r="I173" s="23">
        <v>42000</v>
      </c>
      <c r="J173" s="23">
        <v>724.92</v>
      </c>
      <c r="K173" s="23">
        <v>25</v>
      </c>
      <c r="L173" s="23">
        <f t="shared" si="88"/>
        <v>1205.4000000000001</v>
      </c>
      <c r="M173" s="23">
        <f t="shared" ref="M173:M177" si="174">I173*7.1%</f>
        <v>2981.9999999999995</v>
      </c>
      <c r="N173" s="23">
        <f t="shared" ref="N173:N177" si="175">I173*1.1%</f>
        <v>462.00000000000006</v>
      </c>
      <c r="O173" s="23">
        <f t="shared" ref="O173:O177" si="176">I173*3.04%</f>
        <v>1276.8</v>
      </c>
      <c r="P173" s="23">
        <f t="shared" ref="P173:P177" si="177">I173*7.09%</f>
        <v>2977.8</v>
      </c>
      <c r="Q173" s="23">
        <f t="shared" ref="Q173:Q177" si="178">+L173+O173</f>
        <v>2482.1999999999998</v>
      </c>
      <c r="R173" s="23">
        <f t="shared" ref="R173:R177" si="179">SUM(J173+K173+L173+O173)</f>
        <v>3232.12</v>
      </c>
      <c r="S173" s="23">
        <f t="shared" ref="S173:S177" si="180">SUM(M173+N173+P173)</f>
        <v>6421.7999999999993</v>
      </c>
      <c r="T173" s="23">
        <f t="shared" ref="T173:T177" si="181">I173-R173</f>
        <v>38767.879999999997</v>
      </c>
      <c r="U173" s="120" t="s">
        <v>355</v>
      </c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  <c r="IW173" s="24"/>
      <c r="IX173" s="24"/>
      <c r="IY173" s="24"/>
      <c r="IZ173" s="24"/>
      <c r="JA173" s="24"/>
      <c r="JB173" s="24"/>
      <c r="JC173" s="24"/>
      <c r="JD173" s="24"/>
      <c r="JE173" s="24"/>
      <c r="JF173" s="24"/>
      <c r="JG173" s="24"/>
      <c r="JH173" s="24"/>
      <c r="JI173" s="24"/>
      <c r="JJ173" s="24"/>
      <c r="JK173" s="24"/>
      <c r="JL173" s="24"/>
      <c r="JM173" s="24"/>
      <c r="JN173" s="24"/>
      <c r="JO173" s="24"/>
      <c r="JP173" s="24"/>
      <c r="JQ173" s="24"/>
      <c r="JR173" s="24"/>
      <c r="JS173" s="24"/>
      <c r="JT173" s="24"/>
      <c r="JU173" s="24"/>
      <c r="JV173" s="24"/>
      <c r="JW173" s="24"/>
      <c r="JX173" s="24"/>
      <c r="JY173" s="24"/>
      <c r="JZ173" s="24"/>
      <c r="KA173" s="24"/>
      <c r="KB173" s="24"/>
      <c r="KC173" s="24"/>
      <c r="KD173" s="24"/>
      <c r="KE173" s="24"/>
      <c r="KF173" s="24"/>
      <c r="KG173" s="24"/>
      <c r="KH173" s="24"/>
      <c r="KI173" s="24"/>
      <c r="KJ173" s="24"/>
      <c r="KK173" s="24"/>
      <c r="KL173" s="24"/>
      <c r="KM173" s="24"/>
      <c r="KN173" s="24"/>
      <c r="KO173" s="24"/>
      <c r="KP173" s="24"/>
      <c r="KQ173" s="24"/>
      <c r="KR173" s="24"/>
      <c r="KS173" s="24"/>
      <c r="KT173" s="24"/>
      <c r="KU173" s="24"/>
      <c r="KV173" s="24"/>
      <c r="KW173" s="24"/>
      <c r="KX173" s="24"/>
      <c r="KY173" s="24"/>
      <c r="KZ173" s="24"/>
      <c r="LA173" s="24"/>
      <c r="LB173" s="24"/>
      <c r="LC173" s="24"/>
      <c r="LD173" s="24"/>
      <c r="LE173" s="24"/>
      <c r="LF173" s="24"/>
      <c r="LG173" s="24"/>
      <c r="LH173" s="24"/>
      <c r="LI173" s="24"/>
      <c r="LJ173" s="24"/>
      <c r="LK173" s="24"/>
      <c r="LL173" s="24"/>
      <c r="LM173" s="24"/>
      <c r="LN173" s="24"/>
      <c r="LO173" s="24"/>
      <c r="LP173" s="24"/>
      <c r="LQ173" s="24"/>
      <c r="LR173" s="24"/>
      <c r="LS173" s="24"/>
    </row>
    <row r="174" spans="1:331" s="2" customFormat="1" ht="30" customHeight="1" x14ac:dyDescent="0.25">
      <c r="A174" s="57">
        <v>166</v>
      </c>
      <c r="B174" s="21" t="s">
        <v>286</v>
      </c>
      <c r="C174" s="57" t="s">
        <v>283</v>
      </c>
      <c r="D174" s="21" t="s">
        <v>110</v>
      </c>
      <c r="E174" s="21" t="s">
        <v>1</v>
      </c>
      <c r="F174" s="57" t="s">
        <v>265</v>
      </c>
      <c r="G174" s="67" t="s">
        <v>266</v>
      </c>
      <c r="H174" s="67" t="s">
        <v>266</v>
      </c>
      <c r="I174" s="23">
        <v>35000</v>
      </c>
      <c r="J174" s="23">
        <v>0</v>
      </c>
      <c r="K174" s="23">
        <v>25</v>
      </c>
      <c r="L174" s="23">
        <f t="shared" si="88"/>
        <v>1004.5</v>
      </c>
      <c r="M174" s="23">
        <f>I174*7.1%</f>
        <v>2485</v>
      </c>
      <c r="N174" s="23">
        <f>I174*1.1%</f>
        <v>385.00000000000006</v>
      </c>
      <c r="O174" s="23">
        <f>I174*3.04%</f>
        <v>1064</v>
      </c>
      <c r="P174" s="23">
        <f>I174*7.09%</f>
        <v>2481.5</v>
      </c>
      <c r="Q174" s="23">
        <f>+L174+O174</f>
        <v>2068.5</v>
      </c>
      <c r="R174" s="23">
        <f>SUM(J174+K174+L174+O174)</f>
        <v>2093.5</v>
      </c>
      <c r="S174" s="23">
        <f>SUM(M174+N174+P174)</f>
        <v>5351.5</v>
      </c>
      <c r="T174" s="23">
        <f>I174-R174</f>
        <v>32906.5</v>
      </c>
      <c r="U174" s="120" t="s">
        <v>355</v>
      </c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  <c r="IW174" s="24"/>
      <c r="IX174" s="24"/>
      <c r="IY174" s="24"/>
      <c r="IZ174" s="24"/>
      <c r="JA174" s="24"/>
      <c r="JB174" s="24"/>
      <c r="JC174" s="24"/>
      <c r="JD174" s="24"/>
      <c r="JE174" s="24"/>
      <c r="JF174" s="24"/>
      <c r="JG174" s="24"/>
      <c r="JH174" s="24"/>
      <c r="JI174" s="24"/>
      <c r="JJ174" s="24"/>
      <c r="JK174" s="24"/>
      <c r="JL174" s="24"/>
      <c r="JM174" s="24"/>
      <c r="JN174" s="24"/>
      <c r="JO174" s="24"/>
      <c r="JP174" s="24"/>
      <c r="JQ174" s="24"/>
      <c r="JR174" s="24"/>
      <c r="JS174" s="24"/>
      <c r="JT174" s="24"/>
      <c r="JU174" s="24"/>
      <c r="JV174" s="24"/>
      <c r="JW174" s="24"/>
      <c r="JX174" s="24"/>
      <c r="JY174" s="24"/>
      <c r="JZ174" s="24"/>
      <c r="KA174" s="24"/>
      <c r="KB174" s="24"/>
      <c r="KC174" s="24"/>
      <c r="KD174" s="24"/>
      <c r="KE174" s="24"/>
      <c r="KF174" s="24"/>
      <c r="KG174" s="24"/>
      <c r="KH174" s="24"/>
      <c r="KI174" s="24"/>
      <c r="KJ174" s="24"/>
      <c r="KK174" s="24"/>
      <c r="KL174" s="24"/>
      <c r="KM174" s="24"/>
      <c r="KN174" s="24"/>
      <c r="KO174" s="24"/>
      <c r="KP174" s="24"/>
      <c r="KQ174" s="24"/>
      <c r="KR174" s="24"/>
      <c r="KS174" s="24"/>
      <c r="KT174" s="24"/>
      <c r="KU174" s="24"/>
      <c r="KV174" s="24"/>
      <c r="KW174" s="24"/>
      <c r="KX174" s="24"/>
      <c r="KY174" s="24"/>
      <c r="KZ174" s="24"/>
      <c r="LA174" s="24"/>
      <c r="LB174" s="24"/>
      <c r="LC174" s="24"/>
      <c r="LD174" s="24"/>
      <c r="LE174" s="24"/>
      <c r="LF174" s="24"/>
      <c r="LG174" s="24"/>
      <c r="LH174" s="24"/>
      <c r="LI174" s="24"/>
      <c r="LJ174" s="24"/>
      <c r="LK174" s="24"/>
      <c r="LL174" s="24"/>
      <c r="LM174" s="24"/>
      <c r="LN174" s="24"/>
      <c r="LO174" s="24"/>
      <c r="LP174" s="24"/>
      <c r="LQ174" s="24"/>
      <c r="LR174" s="24"/>
      <c r="LS174" s="24"/>
    </row>
    <row r="175" spans="1:331" s="2" customFormat="1" ht="30" customHeight="1" x14ac:dyDescent="0.25">
      <c r="A175" s="57">
        <v>167</v>
      </c>
      <c r="B175" s="21" t="s">
        <v>111</v>
      </c>
      <c r="C175" s="57" t="s">
        <v>282</v>
      </c>
      <c r="D175" s="21" t="s">
        <v>110</v>
      </c>
      <c r="E175" s="21" t="s">
        <v>102</v>
      </c>
      <c r="F175" s="57" t="s">
        <v>265</v>
      </c>
      <c r="G175" s="67" t="s">
        <v>266</v>
      </c>
      <c r="H175" s="67" t="s">
        <v>266</v>
      </c>
      <c r="I175" s="23">
        <v>45000</v>
      </c>
      <c r="J175" s="23">
        <v>1148.33</v>
      </c>
      <c r="K175" s="23">
        <v>25</v>
      </c>
      <c r="L175" s="23">
        <f t="shared" si="88"/>
        <v>1291.5</v>
      </c>
      <c r="M175" s="23">
        <f t="shared" si="174"/>
        <v>3194.9999999999995</v>
      </c>
      <c r="N175" s="23">
        <f t="shared" si="175"/>
        <v>495.00000000000006</v>
      </c>
      <c r="O175" s="23">
        <f t="shared" si="176"/>
        <v>1368</v>
      </c>
      <c r="P175" s="23">
        <f t="shared" si="177"/>
        <v>3190.5</v>
      </c>
      <c r="Q175" s="23">
        <f t="shared" si="178"/>
        <v>2659.5</v>
      </c>
      <c r="R175" s="23">
        <f t="shared" si="179"/>
        <v>3832.83</v>
      </c>
      <c r="S175" s="23">
        <f t="shared" si="180"/>
        <v>6880.5</v>
      </c>
      <c r="T175" s="23">
        <f t="shared" si="181"/>
        <v>41167.17</v>
      </c>
      <c r="U175" s="120" t="s">
        <v>355</v>
      </c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  <c r="IW175" s="24"/>
      <c r="IX175" s="24"/>
      <c r="IY175" s="24"/>
      <c r="IZ175" s="24"/>
      <c r="JA175" s="24"/>
      <c r="JB175" s="24"/>
      <c r="JC175" s="24"/>
      <c r="JD175" s="24"/>
      <c r="JE175" s="24"/>
      <c r="JF175" s="24"/>
      <c r="JG175" s="24"/>
      <c r="JH175" s="24"/>
      <c r="JI175" s="24"/>
      <c r="JJ175" s="24"/>
      <c r="JK175" s="24"/>
      <c r="JL175" s="24"/>
      <c r="JM175" s="24"/>
      <c r="JN175" s="24"/>
      <c r="JO175" s="24"/>
      <c r="JP175" s="24"/>
      <c r="JQ175" s="24"/>
      <c r="JR175" s="24"/>
      <c r="JS175" s="24"/>
      <c r="JT175" s="24"/>
      <c r="JU175" s="24"/>
      <c r="JV175" s="24"/>
      <c r="JW175" s="24"/>
      <c r="JX175" s="24"/>
      <c r="JY175" s="24"/>
      <c r="JZ175" s="24"/>
      <c r="KA175" s="24"/>
      <c r="KB175" s="24"/>
      <c r="KC175" s="24"/>
      <c r="KD175" s="24"/>
      <c r="KE175" s="24"/>
      <c r="KF175" s="24"/>
      <c r="KG175" s="24"/>
      <c r="KH175" s="24"/>
      <c r="KI175" s="24"/>
      <c r="KJ175" s="24"/>
      <c r="KK175" s="24"/>
      <c r="KL175" s="24"/>
      <c r="KM175" s="24"/>
      <c r="KN175" s="24"/>
      <c r="KO175" s="24"/>
      <c r="KP175" s="24"/>
      <c r="KQ175" s="24"/>
      <c r="KR175" s="24"/>
      <c r="KS175" s="24"/>
      <c r="KT175" s="24"/>
      <c r="KU175" s="24"/>
      <c r="KV175" s="24"/>
      <c r="KW175" s="24"/>
      <c r="KX175" s="24"/>
      <c r="KY175" s="24"/>
      <c r="KZ175" s="24"/>
      <c r="LA175" s="24"/>
      <c r="LB175" s="24"/>
      <c r="LC175" s="24"/>
      <c r="LD175" s="24"/>
      <c r="LE175" s="24"/>
      <c r="LF175" s="24"/>
      <c r="LG175" s="24"/>
      <c r="LH175" s="24"/>
      <c r="LI175" s="24"/>
      <c r="LJ175" s="24"/>
      <c r="LK175" s="24"/>
      <c r="LL175" s="24"/>
      <c r="LM175" s="24"/>
      <c r="LN175" s="24"/>
      <c r="LO175" s="24"/>
      <c r="LP175" s="24"/>
      <c r="LQ175" s="24"/>
      <c r="LR175" s="24"/>
      <c r="LS175" s="24"/>
    </row>
    <row r="176" spans="1:331" s="2" customFormat="1" ht="30" customHeight="1" x14ac:dyDescent="0.25">
      <c r="A176" s="57">
        <v>168</v>
      </c>
      <c r="B176" s="21" t="s">
        <v>258</v>
      </c>
      <c r="C176" s="57" t="s">
        <v>283</v>
      </c>
      <c r="D176" s="21" t="s">
        <v>110</v>
      </c>
      <c r="E176" s="21" t="s">
        <v>99</v>
      </c>
      <c r="F176" s="57" t="s">
        <v>265</v>
      </c>
      <c r="G176" s="67" t="s">
        <v>266</v>
      </c>
      <c r="H176" s="67" t="s">
        <v>266</v>
      </c>
      <c r="I176" s="23">
        <v>42000</v>
      </c>
      <c r="J176" s="23">
        <v>724.92</v>
      </c>
      <c r="K176" s="23">
        <v>25</v>
      </c>
      <c r="L176" s="23">
        <f t="shared" si="88"/>
        <v>1205.4000000000001</v>
      </c>
      <c r="M176" s="23">
        <f t="shared" si="174"/>
        <v>2981.9999999999995</v>
      </c>
      <c r="N176" s="23">
        <f t="shared" si="175"/>
        <v>462.00000000000006</v>
      </c>
      <c r="O176" s="23">
        <f t="shared" si="176"/>
        <v>1276.8</v>
      </c>
      <c r="P176" s="23">
        <f t="shared" si="177"/>
        <v>2977.8</v>
      </c>
      <c r="Q176" s="23">
        <f t="shared" si="178"/>
        <v>2482.1999999999998</v>
      </c>
      <c r="R176" s="23">
        <f t="shared" si="179"/>
        <v>3232.12</v>
      </c>
      <c r="S176" s="23">
        <f t="shared" si="180"/>
        <v>6421.7999999999993</v>
      </c>
      <c r="T176" s="23">
        <f t="shared" si="181"/>
        <v>38767.879999999997</v>
      </c>
      <c r="U176" s="120" t="s">
        <v>355</v>
      </c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  <c r="IW176" s="24"/>
      <c r="IX176" s="24"/>
      <c r="IY176" s="24"/>
      <c r="IZ176" s="24"/>
      <c r="JA176" s="24"/>
      <c r="JB176" s="24"/>
      <c r="JC176" s="24"/>
      <c r="JD176" s="24"/>
      <c r="JE176" s="24"/>
      <c r="JF176" s="24"/>
      <c r="JG176" s="24"/>
      <c r="JH176" s="24"/>
      <c r="JI176" s="24"/>
      <c r="JJ176" s="24"/>
      <c r="JK176" s="24"/>
      <c r="JL176" s="24"/>
      <c r="JM176" s="24"/>
      <c r="JN176" s="24"/>
      <c r="JO176" s="24"/>
      <c r="JP176" s="24"/>
      <c r="JQ176" s="24"/>
      <c r="JR176" s="24"/>
      <c r="JS176" s="24"/>
      <c r="JT176" s="24"/>
      <c r="JU176" s="24"/>
      <c r="JV176" s="24"/>
      <c r="JW176" s="24"/>
      <c r="JX176" s="24"/>
      <c r="JY176" s="24"/>
      <c r="JZ176" s="24"/>
      <c r="KA176" s="24"/>
      <c r="KB176" s="24"/>
      <c r="KC176" s="24"/>
      <c r="KD176" s="24"/>
      <c r="KE176" s="24"/>
      <c r="KF176" s="24"/>
      <c r="KG176" s="24"/>
      <c r="KH176" s="24"/>
      <c r="KI176" s="24"/>
      <c r="KJ176" s="24"/>
      <c r="KK176" s="24"/>
      <c r="KL176" s="24"/>
      <c r="KM176" s="24"/>
      <c r="KN176" s="24"/>
      <c r="KO176" s="24"/>
      <c r="KP176" s="24"/>
      <c r="KQ176" s="24"/>
      <c r="KR176" s="24"/>
      <c r="KS176" s="24"/>
      <c r="KT176" s="24"/>
      <c r="KU176" s="24"/>
      <c r="KV176" s="24"/>
      <c r="KW176" s="24"/>
      <c r="KX176" s="24"/>
      <c r="KY176" s="24"/>
      <c r="KZ176" s="24"/>
      <c r="LA176" s="24"/>
      <c r="LB176" s="24"/>
      <c r="LC176" s="24"/>
      <c r="LD176" s="24"/>
      <c r="LE176" s="24"/>
      <c r="LF176" s="24"/>
      <c r="LG176" s="24"/>
      <c r="LH176" s="24"/>
      <c r="LI176" s="24"/>
      <c r="LJ176" s="24"/>
      <c r="LK176" s="24"/>
      <c r="LL176" s="24"/>
      <c r="LM176" s="24"/>
      <c r="LN176" s="24"/>
      <c r="LO176" s="24"/>
      <c r="LP176" s="24"/>
      <c r="LQ176" s="24"/>
      <c r="LR176" s="24"/>
      <c r="LS176" s="24"/>
    </row>
    <row r="177" spans="1:331" s="2" customFormat="1" ht="30" customHeight="1" x14ac:dyDescent="0.25">
      <c r="A177" s="57">
        <v>169</v>
      </c>
      <c r="B177" s="21" t="s">
        <v>167</v>
      </c>
      <c r="C177" s="57" t="s">
        <v>283</v>
      </c>
      <c r="D177" s="21" t="s">
        <v>168</v>
      </c>
      <c r="E177" s="21" t="s">
        <v>1</v>
      </c>
      <c r="F177" s="57" t="s">
        <v>265</v>
      </c>
      <c r="G177" s="67" t="s">
        <v>266</v>
      </c>
      <c r="H177" s="67" t="s">
        <v>266</v>
      </c>
      <c r="I177" s="23">
        <v>50000</v>
      </c>
      <c r="J177" s="23">
        <v>1854</v>
      </c>
      <c r="K177" s="23">
        <v>25</v>
      </c>
      <c r="L177" s="23">
        <f t="shared" si="88"/>
        <v>1435</v>
      </c>
      <c r="M177" s="23">
        <f t="shared" si="174"/>
        <v>3549.9999999999995</v>
      </c>
      <c r="N177" s="23">
        <f t="shared" si="175"/>
        <v>550</v>
      </c>
      <c r="O177" s="23">
        <f t="shared" si="176"/>
        <v>1520</v>
      </c>
      <c r="P177" s="23">
        <f t="shared" si="177"/>
        <v>3545.0000000000005</v>
      </c>
      <c r="Q177" s="23">
        <f t="shared" si="178"/>
        <v>2955</v>
      </c>
      <c r="R177" s="23">
        <f t="shared" si="179"/>
        <v>4834</v>
      </c>
      <c r="S177" s="23">
        <f t="shared" si="180"/>
        <v>7645</v>
      </c>
      <c r="T177" s="23">
        <f t="shared" si="181"/>
        <v>45166</v>
      </c>
      <c r="U177" s="120" t="s">
        <v>355</v>
      </c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  <c r="IW177" s="24"/>
      <c r="IX177" s="24"/>
      <c r="IY177" s="24"/>
      <c r="IZ177" s="24"/>
      <c r="JA177" s="24"/>
      <c r="JB177" s="24"/>
      <c r="JC177" s="24"/>
      <c r="JD177" s="24"/>
      <c r="JE177" s="24"/>
      <c r="JF177" s="24"/>
      <c r="JG177" s="24"/>
      <c r="JH177" s="24"/>
      <c r="JI177" s="24"/>
      <c r="JJ177" s="24"/>
      <c r="JK177" s="24"/>
      <c r="JL177" s="24"/>
      <c r="JM177" s="24"/>
      <c r="JN177" s="24"/>
      <c r="JO177" s="24"/>
      <c r="JP177" s="24"/>
      <c r="JQ177" s="24"/>
      <c r="JR177" s="24"/>
      <c r="JS177" s="24"/>
      <c r="JT177" s="24"/>
      <c r="JU177" s="24"/>
      <c r="JV177" s="24"/>
      <c r="JW177" s="24"/>
      <c r="JX177" s="24"/>
      <c r="JY177" s="24"/>
      <c r="JZ177" s="24"/>
      <c r="KA177" s="24"/>
      <c r="KB177" s="24"/>
      <c r="KC177" s="24"/>
      <c r="KD177" s="24"/>
      <c r="KE177" s="24"/>
      <c r="KF177" s="24"/>
      <c r="KG177" s="24"/>
      <c r="KH177" s="24"/>
      <c r="KI177" s="24"/>
      <c r="KJ177" s="24"/>
      <c r="KK177" s="24"/>
      <c r="KL177" s="24"/>
      <c r="KM177" s="24"/>
      <c r="KN177" s="24"/>
      <c r="KO177" s="24"/>
      <c r="KP177" s="24"/>
      <c r="KQ177" s="24"/>
      <c r="KR177" s="24"/>
      <c r="KS177" s="24"/>
      <c r="KT177" s="24"/>
      <c r="KU177" s="24"/>
      <c r="KV177" s="24"/>
      <c r="KW177" s="24"/>
      <c r="KX177" s="24"/>
      <c r="KY177" s="24"/>
      <c r="KZ177" s="24"/>
      <c r="LA177" s="24"/>
      <c r="LB177" s="24"/>
      <c r="LC177" s="24"/>
      <c r="LD177" s="24"/>
      <c r="LE177" s="24"/>
      <c r="LF177" s="24"/>
      <c r="LG177" s="24"/>
      <c r="LH177" s="24"/>
      <c r="LI177" s="24"/>
      <c r="LJ177" s="24"/>
      <c r="LK177" s="24"/>
      <c r="LL177" s="24"/>
      <c r="LM177" s="24"/>
      <c r="LN177" s="24"/>
      <c r="LO177" s="24"/>
      <c r="LP177" s="24"/>
      <c r="LQ177" s="24"/>
      <c r="LR177" s="24"/>
      <c r="LS177" s="24"/>
    </row>
    <row r="178" spans="1:331" s="2" customFormat="1" ht="30" customHeight="1" x14ac:dyDescent="0.25">
      <c r="A178" s="57">
        <v>170</v>
      </c>
      <c r="B178" s="21" t="s">
        <v>217</v>
      </c>
      <c r="C178" s="57" t="s">
        <v>283</v>
      </c>
      <c r="D178" s="21" t="s">
        <v>168</v>
      </c>
      <c r="E178" s="21" t="s">
        <v>99</v>
      </c>
      <c r="F178" s="57" t="s">
        <v>265</v>
      </c>
      <c r="G178" s="67" t="s">
        <v>266</v>
      </c>
      <c r="H178" s="67" t="s">
        <v>266</v>
      </c>
      <c r="I178" s="23">
        <v>42000</v>
      </c>
      <c r="J178" s="23">
        <v>724.92</v>
      </c>
      <c r="K178" s="23">
        <v>25</v>
      </c>
      <c r="L178" s="23">
        <f t="shared" si="88"/>
        <v>1205.4000000000001</v>
      </c>
      <c r="M178" s="23">
        <f t="shared" ref="M178:M179" si="182">I178*7.1%</f>
        <v>2981.9999999999995</v>
      </c>
      <c r="N178" s="23">
        <f t="shared" ref="N178:N179" si="183">I178*1.1%</f>
        <v>462.00000000000006</v>
      </c>
      <c r="O178" s="23">
        <f t="shared" ref="O178:O179" si="184">I178*3.04%</f>
        <v>1276.8</v>
      </c>
      <c r="P178" s="23">
        <f t="shared" ref="P178:P179" si="185">I178*7.09%</f>
        <v>2977.8</v>
      </c>
      <c r="Q178" s="23">
        <f t="shared" ref="Q178:Q179" si="186">+L178+O178</f>
        <v>2482.1999999999998</v>
      </c>
      <c r="R178" s="23">
        <f t="shared" ref="R178:R179" si="187">SUM(J178+K178+L178+O178)</f>
        <v>3232.12</v>
      </c>
      <c r="S178" s="23">
        <f t="shared" ref="S178:S179" si="188">SUM(M178+N178+P178)</f>
        <v>6421.7999999999993</v>
      </c>
      <c r="T178" s="23">
        <f t="shared" ref="T178:T179" si="189">I178-R178</f>
        <v>38767.879999999997</v>
      </c>
      <c r="U178" s="120" t="s">
        <v>355</v>
      </c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  <c r="IW178" s="24"/>
      <c r="IX178" s="24"/>
      <c r="IY178" s="24"/>
      <c r="IZ178" s="24"/>
      <c r="JA178" s="24"/>
      <c r="JB178" s="24"/>
      <c r="JC178" s="24"/>
      <c r="JD178" s="24"/>
      <c r="JE178" s="24"/>
      <c r="JF178" s="24"/>
      <c r="JG178" s="24"/>
      <c r="JH178" s="24"/>
      <c r="JI178" s="24"/>
      <c r="JJ178" s="24"/>
      <c r="JK178" s="24"/>
      <c r="JL178" s="24"/>
      <c r="JM178" s="24"/>
      <c r="JN178" s="24"/>
      <c r="JO178" s="24"/>
      <c r="JP178" s="24"/>
      <c r="JQ178" s="24"/>
      <c r="JR178" s="24"/>
      <c r="JS178" s="24"/>
      <c r="JT178" s="24"/>
      <c r="JU178" s="24"/>
      <c r="JV178" s="24"/>
      <c r="JW178" s="24"/>
      <c r="JX178" s="24"/>
      <c r="JY178" s="24"/>
      <c r="JZ178" s="24"/>
      <c r="KA178" s="24"/>
      <c r="KB178" s="24"/>
      <c r="KC178" s="24"/>
      <c r="KD178" s="24"/>
      <c r="KE178" s="24"/>
      <c r="KF178" s="24"/>
      <c r="KG178" s="24"/>
      <c r="KH178" s="24"/>
      <c r="KI178" s="24"/>
      <c r="KJ178" s="24"/>
      <c r="KK178" s="24"/>
      <c r="KL178" s="24"/>
      <c r="KM178" s="24"/>
      <c r="KN178" s="24"/>
      <c r="KO178" s="24"/>
      <c r="KP178" s="24"/>
      <c r="KQ178" s="24"/>
      <c r="KR178" s="24"/>
      <c r="KS178" s="24"/>
      <c r="KT178" s="24"/>
      <c r="KU178" s="24"/>
      <c r="KV178" s="24"/>
      <c r="KW178" s="24"/>
      <c r="KX178" s="24"/>
      <c r="KY178" s="24"/>
      <c r="KZ178" s="24"/>
      <c r="LA178" s="24"/>
      <c r="LB178" s="24"/>
      <c r="LC178" s="24"/>
      <c r="LD178" s="24"/>
      <c r="LE178" s="24"/>
      <c r="LF178" s="24"/>
      <c r="LG178" s="24"/>
      <c r="LH178" s="24"/>
      <c r="LI178" s="24"/>
      <c r="LJ178" s="24"/>
      <c r="LK178" s="24"/>
      <c r="LL178" s="24"/>
      <c r="LM178" s="24"/>
      <c r="LN178" s="24"/>
      <c r="LO178" s="24"/>
      <c r="LP178" s="24"/>
      <c r="LQ178" s="24"/>
      <c r="LR178" s="24"/>
      <c r="LS178" s="24"/>
    </row>
    <row r="179" spans="1:331" s="2" customFormat="1" ht="30" customHeight="1" x14ac:dyDescent="0.25">
      <c r="A179" s="57">
        <v>171</v>
      </c>
      <c r="B179" s="21" t="s">
        <v>390</v>
      </c>
      <c r="C179" s="57" t="s">
        <v>282</v>
      </c>
      <c r="D179" s="21" t="s">
        <v>168</v>
      </c>
      <c r="E179" s="21" t="s">
        <v>214</v>
      </c>
      <c r="F179" s="57" t="s">
        <v>265</v>
      </c>
      <c r="G179" s="67" t="s">
        <v>266</v>
      </c>
      <c r="H179" s="67" t="s">
        <v>266</v>
      </c>
      <c r="I179" s="23">
        <v>40000</v>
      </c>
      <c r="J179" s="23">
        <v>442.65</v>
      </c>
      <c r="K179" s="23">
        <v>25</v>
      </c>
      <c r="L179" s="23">
        <f t="shared" si="88"/>
        <v>1148</v>
      </c>
      <c r="M179" s="23">
        <f t="shared" si="182"/>
        <v>2839.9999999999995</v>
      </c>
      <c r="N179" s="23">
        <f t="shared" si="183"/>
        <v>440.00000000000006</v>
      </c>
      <c r="O179" s="23">
        <f t="shared" si="184"/>
        <v>1216</v>
      </c>
      <c r="P179" s="23">
        <f t="shared" si="185"/>
        <v>2836</v>
      </c>
      <c r="Q179" s="23">
        <f t="shared" si="186"/>
        <v>2364</v>
      </c>
      <c r="R179" s="23">
        <f t="shared" si="187"/>
        <v>2831.65</v>
      </c>
      <c r="S179" s="23">
        <f t="shared" si="188"/>
        <v>6116</v>
      </c>
      <c r="T179" s="23">
        <f t="shared" si="189"/>
        <v>37168.35</v>
      </c>
      <c r="U179" s="120" t="s">
        <v>355</v>
      </c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  <c r="IW179" s="24"/>
      <c r="IX179" s="24"/>
      <c r="IY179" s="24"/>
      <c r="IZ179" s="24"/>
      <c r="JA179" s="24"/>
      <c r="JB179" s="24"/>
      <c r="JC179" s="24"/>
      <c r="JD179" s="24"/>
      <c r="JE179" s="24"/>
      <c r="JF179" s="24"/>
      <c r="JG179" s="24"/>
      <c r="JH179" s="24"/>
      <c r="JI179" s="24"/>
      <c r="JJ179" s="24"/>
      <c r="JK179" s="24"/>
      <c r="JL179" s="24"/>
      <c r="JM179" s="24"/>
      <c r="JN179" s="24"/>
      <c r="JO179" s="24"/>
      <c r="JP179" s="24"/>
      <c r="JQ179" s="24"/>
      <c r="JR179" s="24"/>
      <c r="JS179" s="24"/>
      <c r="JT179" s="24"/>
      <c r="JU179" s="24"/>
      <c r="JV179" s="24"/>
      <c r="JW179" s="24"/>
      <c r="JX179" s="24"/>
      <c r="JY179" s="24"/>
      <c r="JZ179" s="24"/>
      <c r="KA179" s="24"/>
      <c r="KB179" s="24"/>
      <c r="KC179" s="24"/>
      <c r="KD179" s="24"/>
      <c r="KE179" s="24"/>
      <c r="KF179" s="24"/>
      <c r="KG179" s="24"/>
      <c r="KH179" s="24"/>
      <c r="KI179" s="24"/>
      <c r="KJ179" s="24"/>
      <c r="KK179" s="24"/>
      <c r="KL179" s="24"/>
      <c r="KM179" s="24"/>
      <c r="KN179" s="24"/>
      <c r="KO179" s="24"/>
      <c r="KP179" s="24"/>
      <c r="KQ179" s="24"/>
      <c r="KR179" s="24"/>
      <c r="KS179" s="24"/>
      <c r="KT179" s="24"/>
      <c r="KU179" s="24"/>
      <c r="KV179" s="24"/>
      <c r="KW179" s="24"/>
      <c r="KX179" s="24"/>
      <c r="KY179" s="24"/>
      <c r="KZ179" s="24"/>
      <c r="LA179" s="24"/>
      <c r="LB179" s="24"/>
      <c r="LC179" s="24"/>
      <c r="LD179" s="24"/>
      <c r="LE179" s="24"/>
      <c r="LF179" s="24"/>
      <c r="LG179" s="24"/>
      <c r="LH179" s="24"/>
      <c r="LI179" s="24"/>
      <c r="LJ179" s="24"/>
      <c r="LK179" s="24"/>
      <c r="LL179" s="24"/>
      <c r="LM179" s="24"/>
      <c r="LN179" s="24"/>
      <c r="LO179" s="24"/>
      <c r="LP179" s="24"/>
      <c r="LQ179" s="24"/>
      <c r="LR179" s="24"/>
      <c r="LS179" s="24"/>
    </row>
    <row r="180" spans="1:331" s="2" customFormat="1" ht="30" customHeight="1" x14ac:dyDescent="0.25">
      <c r="A180" s="57">
        <v>172</v>
      </c>
      <c r="B180" s="21" t="s">
        <v>113</v>
      </c>
      <c r="C180" s="57" t="s">
        <v>282</v>
      </c>
      <c r="D180" s="21" t="s">
        <v>112</v>
      </c>
      <c r="E180" s="21" t="s">
        <v>102</v>
      </c>
      <c r="F180" s="57" t="s">
        <v>265</v>
      </c>
      <c r="G180" s="67" t="s">
        <v>266</v>
      </c>
      <c r="H180" s="67" t="s">
        <v>266</v>
      </c>
      <c r="I180" s="23">
        <v>45000</v>
      </c>
      <c r="J180" s="23">
        <v>1148.33</v>
      </c>
      <c r="K180" s="23">
        <v>25</v>
      </c>
      <c r="L180" s="23">
        <f t="shared" si="88"/>
        <v>1291.5</v>
      </c>
      <c r="M180" s="23">
        <f t="shared" ref="M180:M187" si="190">I180*7.1%</f>
        <v>3194.9999999999995</v>
      </c>
      <c r="N180" s="23">
        <f t="shared" ref="N180:N187" si="191">I180*1.1%</f>
        <v>495.00000000000006</v>
      </c>
      <c r="O180" s="23">
        <f t="shared" ref="O180:O187" si="192">I180*3.04%</f>
        <v>1368</v>
      </c>
      <c r="P180" s="23">
        <f t="shared" ref="P180:P187" si="193">I180*7.09%</f>
        <v>3190.5</v>
      </c>
      <c r="Q180" s="23">
        <f t="shared" ref="Q180:Q187" si="194">+L180+O180</f>
        <v>2659.5</v>
      </c>
      <c r="R180" s="23">
        <f t="shared" ref="R180:R187" si="195">SUM(J180+K180+L180+O180)</f>
        <v>3832.83</v>
      </c>
      <c r="S180" s="23">
        <f t="shared" ref="S180:S187" si="196">SUM(M180+N180+P180)</f>
        <v>6880.5</v>
      </c>
      <c r="T180" s="23">
        <f t="shared" ref="T180:T187" si="197">I180-R180</f>
        <v>41167.17</v>
      </c>
      <c r="U180" s="120" t="s">
        <v>355</v>
      </c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  <c r="IW180" s="24"/>
      <c r="IX180" s="24"/>
      <c r="IY180" s="24"/>
      <c r="IZ180" s="24"/>
      <c r="JA180" s="24"/>
      <c r="JB180" s="24"/>
      <c r="JC180" s="24"/>
      <c r="JD180" s="24"/>
      <c r="JE180" s="24"/>
      <c r="JF180" s="24"/>
      <c r="JG180" s="24"/>
      <c r="JH180" s="24"/>
      <c r="JI180" s="24"/>
      <c r="JJ180" s="24"/>
      <c r="JK180" s="24"/>
      <c r="JL180" s="24"/>
      <c r="JM180" s="24"/>
      <c r="JN180" s="24"/>
      <c r="JO180" s="24"/>
      <c r="JP180" s="24"/>
      <c r="JQ180" s="24"/>
      <c r="JR180" s="24"/>
      <c r="JS180" s="24"/>
      <c r="JT180" s="24"/>
      <c r="JU180" s="24"/>
      <c r="JV180" s="24"/>
      <c r="JW180" s="24"/>
      <c r="JX180" s="24"/>
      <c r="JY180" s="24"/>
      <c r="JZ180" s="24"/>
      <c r="KA180" s="24"/>
      <c r="KB180" s="24"/>
      <c r="KC180" s="24"/>
      <c r="KD180" s="24"/>
      <c r="KE180" s="24"/>
      <c r="KF180" s="24"/>
      <c r="KG180" s="24"/>
      <c r="KH180" s="24"/>
      <c r="KI180" s="24"/>
      <c r="KJ180" s="24"/>
      <c r="KK180" s="24"/>
      <c r="KL180" s="24"/>
      <c r="KM180" s="24"/>
      <c r="KN180" s="24"/>
      <c r="KO180" s="24"/>
      <c r="KP180" s="24"/>
      <c r="KQ180" s="24"/>
      <c r="KR180" s="24"/>
      <c r="KS180" s="24"/>
      <c r="KT180" s="24"/>
      <c r="KU180" s="24"/>
      <c r="KV180" s="24"/>
      <c r="KW180" s="24"/>
      <c r="KX180" s="24"/>
      <c r="KY180" s="24"/>
      <c r="KZ180" s="24"/>
      <c r="LA180" s="24"/>
      <c r="LB180" s="24"/>
      <c r="LC180" s="24"/>
      <c r="LD180" s="24"/>
      <c r="LE180" s="24"/>
      <c r="LF180" s="24"/>
      <c r="LG180" s="24"/>
      <c r="LH180" s="24"/>
      <c r="LI180" s="24"/>
      <c r="LJ180" s="24"/>
      <c r="LK180" s="24"/>
      <c r="LL180" s="24"/>
      <c r="LM180" s="24"/>
      <c r="LN180" s="24"/>
      <c r="LO180" s="24"/>
      <c r="LP180" s="24"/>
      <c r="LQ180" s="24"/>
      <c r="LR180" s="24"/>
      <c r="LS180" s="24"/>
    </row>
    <row r="181" spans="1:331" s="2" customFormat="1" ht="30" customHeight="1" x14ac:dyDescent="0.25">
      <c r="A181" s="57">
        <v>173</v>
      </c>
      <c r="B181" s="21" t="s">
        <v>115</v>
      </c>
      <c r="C181" s="57" t="s">
        <v>282</v>
      </c>
      <c r="D181" s="21" t="s">
        <v>114</v>
      </c>
      <c r="E181" s="21" t="s">
        <v>1</v>
      </c>
      <c r="F181" s="57" t="s">
        <v>265</v>
      </c>
      <c r="G181" s="67" t="s">
        <v>266</v>
      </c>
      <c r="H181" s="67" t="s">
        <v>266</v>
      </c>
      <c r="I181" s="23">
        <v>50000</v>
      </c>
      <c r="J181" s="23">
        <v>1854</v>
      </c>
      <c r="K181" s="23">
        <v>25</v>
      </c>
      <c r="L181" s="23">
        <f t="shared" si="88"/>
        <v>1435</v>
      </c>
      <c r="M181" s="23">
        <f t="shared" si="190"/>
        <v>3549.9999999999995</v>
      </c>
      <c r="N181" s="23">
        <f t="shared" si="191"/>
        <v>550</v>
      </c>
      <c r="O181" s="23">
        <f t="shared" si="192"/>
        <v>1520</v>
      </c>
      <c r="P181" s="23">
        <f t="shared" si="193"/>
        <v>3545.0000000000005</v>
      </c>
      <c r="Q181" s="23">
        <f t="shared" si="194"/>
        <v>2955</v>
      </c>
      <c r="R181" s="23">
        <f t="shared" si="195"/>
        <v>4834</v>
      </c>
      <c r="S181" s="23">
        <f t="shared" si="196"/>
        <v>7645</v>
      </c>
      <c r="T181" s="23">
        <f t="shared" si="197"/>
        <v>45166</v>
      </c>
      <c r="U181" s="120" t="s">
        <v>355</v>
      </c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  <c r="IW181" s="24"/>
      <c r="IX181" s="24"/>
      <c r="IY181" s="24"/>
      <c r="IZ181" s="24"/>
      <c r="JA181" s="24"/>
      <c r="JB181" s="24"/>
      <c r="JC181" s="24"/>
      <c r="JD181" s="24"/>
      <c r="JE181" s="24"/>
      <c r="JF181" s="24"/>
      <c r="JG181" s="24"/>
      <c r="JH181" s="24"/>
      <c r="JI181" s="24"/>
      <c r="JJ181" s="24"/>
      <c r="JK181" s="24"/>
      <c r="JL181" s="24"/>
      <c r="JM181" s="24"/>
      <c r="JN181" s="24"/>
      <c r="JO181" s="24"/>
      <c r="JP181" s="24"/>
      <c r="JQ181" s="24"/>
      <c r="JR181" s="24"/>
      <c r="JS181" s="24"/>
      <c r="JT181" s="24"/>
      <c r="JU181" s="24"/>
      <c r="JV181" s="24"/>
      <c r="JW181" s="24"/>
      <c r="JX181" s="24"/>
      <c r="JY181" s="24"/>
      <c r="JZ181" s="24"/>
      <c r="KA181" s="24"/>
      <c r="KB181" s="24"/>
      <c r="KC181" s="24"/>
      <c r="KD181" s="24"/>
      <c r="KE181" s="24"/>
      <c r="KF181" s="24"/>
      <c r="KG181" s="24"/>
      <c r="KH181" s="24"/>
      <c r="KI181" s="24"/>
      <c r="KJ181" s="24"/>
      <c r="KK181" s="24"/>
      <c r="KL181" s="24"/>
      <c r="KM181" s="24"/>
      <c r="KN181" s="24"/>
      <c r="KO181" s="24"/>
      <c r="KP181" s="24"/>
      <c r="KQ181" s="24"/>
      <c r="KR181" s="24"/>
      <c r="KS181" s="24"/>
      <c r="KT181" s="24"/>
      <c r="KU181" s="24"/>
      <c r="KV181" s="24"/>
      <c r="KW181" s="24"/>
      <c r="KX181" s="24"/>
      <c r="KY181" s="24"/>
      <c r="KZ181" s="24"/>
      <c r="LA181" s="24"/>
      <c r="LB181" s="24"/>
      <c r="LC181" s="24"/>
      <c r="LD181" s="24"/>
      <c r="LE181" s="24"/>
      <c r="LF181" s="24"/>
      <c r="LG181" s="24"/>
      <c r="LH181" s="24"/>
      <c r="LI181" s="24"/>
      <c r="LJ181" s="24"/>
      <c r="LK181" s="24"/>
      <c r="LL181" s="24"/>
      <c r="LM181" s="24"/>
      <c r="LN181" s="24"/>
      <c r="LO181" s="24"/>
      <c r="LP181" s="24"/>
      <c r="LQ181" s="24"/>
      <c r="LR181" s="24"/>
      <c r="LS181" s="24"/>
    </row>
    <row r="182" spans="1:331" s="2" customFormat="1" ht="30" customHeight="1" x14ac:dyDescent="0.25">
      <c r="A182" s="57">
        <v>174</v>
      </c>
      <c r="B182" s="21" t="s">
        <v>117</v>
      </c>
      <c r="C182" s="57" t="s">
        <v>283</v>
      </c>
      <c r="D182" s="21" t="s">
        <v>114</v>
      </c>
      <c r="E182" s="21" t="s">
        <v>1</v>
      </c>
      <c r="F182" s="57" t="s">
        <v>265</v>
      </c>
      <c r="G182" s="67" t="s">
        <v>266</v>
      </c>
      <c r="H182" s="67" t="s">
        <v>266</v>
      </c>
      <c r="I182" s="23">
        <v>50000</v>
      </c>
      <c r="J182" s="23">
        <v>1854</v>
      </c>
      <c r="K182" s="23">
        <v>25</v>
      </c>
      <c r="L182" s="23">
        <f t="shared" si="88"/>
        <v>1435</v>
      </c>
      <c r="M182" s="23">
        <f>I182*7.1%</f>
        <v>3549.9999999999995</v>
      </c>
      <c r="N182" s="23">
        <f>I182*1.1%</f>
        <v>550</v>
      </c>
      <c r="O182" s="23">
        <f>I182*3.04%</f>
        <v>1520</v>
      </c>
      <c r="P182" s="23">
        <f>I182*7.09%</f>
        <v>3545.0000000000005</v>
      </c>
      <c r="Q182" s="23">
        <f>+L182+O182</f>
        <v>2955</v>
      </c>
      <c r="R182" s="23">
        <f>SUM(J182+K182+L182+O182)</f>
        <v>4834</v>
      </c>
      <c r="S182" s="23">
        <f>SUM(M182+N182+P182)</f>
        <v>7645</v>
      </c>
      <c r="T182" s="23">
        <f>I182-R182</f>
        <v>45166</v>
      </c>
      <c r="U182" s="120" t="s">
        <v>355</v>
      </c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  <c r="IW182" s="24"/>
      <c r="IX182" s="24"/>
      <c r="IY182" s="24"/>
      <c r="IZ182" s="24"/>
      <c r="JA182" s="24"/>
      <c r="JB182" s="24"/>
      <c r="JC182" s="24"/>
      <c r="JD182" s="24"/>
      <c r="JE182" s="24"/>
      <c r="JF182" s="24"/>
      <c r="JG182" s="24"/>
      <c r="JH182" s="24"/>
      <c r="JI182" s="24"/>
      <c r="JJ182" s="24"/>
      <c r="JK182" s="24"/>
      <c r="JL182" s="24"/>
      <c r="JM182" s="24"/>
      <c r="JN182" s="24"/>
      <c r="JO182" s="24"/>
      <c r="JP182" s="24"/>
      <c r="JQ182" s="24"/>
      <c r="JR182" s="24"/>
      <c r="JS182" s="24"/>
      <c r="JT182" s="24"/>
      <c r="JU182" s="24"/>
      <c r="JV182" s="24"/>
      <c r="JW182" s="24"/>
      <c r="JX182" s="24"/>
      <c r="JY182" s="24"/>
      <c r="JZ182" s="24"/>
      <c r="KA182" s="24"/>
      <c r="KB182" s="24"/>
      <c r="KC182" s="24"/>
      <c r="KD182" s="24"/>
      <c r="KE182" s="24"/>
      <c r="KF182" s="24"/>
      <c r="KG182" s="24"/>
      <c r="KH182" s="24"/>
      <c r="KI182" s="24"/>
      <c r="KJ182" s="24"/>
      <c r="KK182" s="24"/>
      <c r="KL182" s="24"/>
      <c r="KM182" s="24"/>
      <c r="KN182" s="24"/>
      <c r="KO182" s="24"/>
      <c r="KP182" s="24"/>
      <c r="KQ182" s="24"/>
      <c r="KR182" s="24"/>
      <c r="KS182" s="24"/>
      <c r="KT182" s="24"/>
      <c r="KU182" s="24"/>
      <c r="KV182" s="24"/>
      <c r="KW182" s="24"/>
      <c r="KX182" s="24"/>
      <c r="KY182" s="24"/>
      <c r="KZ182" s="24"/>
      <c r="LA182" s="24"/>
      <c r="LB182" s="24"/>
      <c r="LC182" s="24"/>
      <c r="LD182" s="24"/>
      <c r="LE182" s="24"/>
      <c r="LF182" s="24"/>
      <c r="LG182" s="24"/>
      <c r="LH182" s="24"/>
      <c r="LI182" s="24"/>
      <c r="LJ182" s="24"/>
      <c r="LK182" s="24"/>
      <c r="LL182" s="24"/>
      <c r="LM182" s="24"/>
      <c r="LN182" s="24"/>
      <c r="LO182" s="24"/>
      <c r="LP182" s="24"/>
      <c r="LQ182" s="24"/>
      <c r="LR182" s="24"/>
      <c r="LS182" s="24"/>
    </row>
    <row r="183" spans="1:331" s="2" customFormat="1" ht="30" customHeight="1" x14ac:dyDescent="0.25">
      <c r="A183" s="57">
        <v>175</v>
      </c>
      <c r="B183" s="21" t="s">
        <v>116</v>
      </c>
      <c r="C183" s="57" t="s">
        <v>283</v>
      </c>
      <c r="D183" s="21" t="s">
        <v>114</v>
      </c>
      <c r="E183" s="21" t="s">
        <v>102</v>
      </c>
      <c r="F183" s="57" t="s">
        <v>265</v>
      </c>
      <c r="G183" s="67" t="s">
        <v>266</v>
      </c>
      <c r="H183" s="67" t="s">
        <v>266</v>
      </c>
      <c r="I183" s="23">
        <v>45000</v>
      </c>
      <c r="J183" s="23">
        <v>910.22</v>
      </c>
      <c r="K183" s="23">
        <v>25</v>
      </c>
      <c r="L183" s="23">
        <f t="shared" si="88"/>
        <v>1291.5</v>
      </c>
      <c r="M183" s="23">
        <f t="shared" si="190"/>
        <v>3194.9999999999995</v>
      </c>
      <c r="N183" s="23">
        <f t="shared" si="191"/>
        <v>495.00000000000006</v>
      </c>
      <c r="O183" s="23">
        <f t="shared" si="192"/>
        <v>1368</v>
      </c>
      <c r="P183" s="23">
        <f t="shared" si="193"/>
        <v>3190.5</v>
      </c>
      <c r="Q183" s="23">
        <f t="shared" si="194"/>
        <v>2659.5</v>
      </c>
      <c r="R183" s="23">
        <f t="shared" si="195"/>
        <v>3594.7200000000003</v>
      </c>
      <c r="S183" s="23">
        <f t="shared" si="196"/>
        <v>6880.5</v>
      </c>
      <c r="T183" s="23">
        <f t="shared" si="197"/>
        <v>41405.279999999999</v>
      </c>
      <c r="U183" s="120" t="s">
        <v>355</v>
      </c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  <c r="IW183" s="24"/>
      <c r="IX183" s="24"/>
      <c r="IY183" s="24"/>
      <c r="IZ183" s="24"/>
      <c r="JA183" s="24"/>
      <c r="JB183" s="24"/>
      <c r="JC183" s="24"/>
      <c r="JD183" s="24"/>
      <c r="JE183" s="24"/>
      <c r="JF183" s="24"/>
      <c r="JG183" s="24"/>
      <c r="JH183" s="24"/>
      <c r="JI183" s="24"/>
      <c r="JJ183" s="24"/>
      <c r="JK183" s="24"/>
      <c r="JL183" s="24"/>
      <c r="JM183" s="24"/>
      <c r="JN183" s="24"/>
      <c r="JO183" s="24"/>
      <c r="JP183" s="24"/>
      <c r="JQ183" s="24"/>
      <c r="JR183" s="24"/>
      <c r="JS183" s="24"/>
      <c r="JT183" s="24"/>
      <c r="JU183" s="24"/>
      <c r="JV183" s="24"/>
      <c r="JW183" s="24"/>
      <c r="JX183" s="24"/>
      <c r="JY183" s="24"/>
      <c r="JZ183" s="24"/>
      <c r="KA183" s="24"/>
      <c r="KB183" s="24"/>
      <c r="KC183" s="24"/>
      <c r="KD183" s="24"/>
      <c r="KE183" s="24"/>
      <c r="KF183" s="24"/>
      <c r="KG183" s="24"/>
      <c r="KH183" s="24"/>
      <c r="KI183" s="24"/>
      <c r="KJ183" s="24"/>
      <c r="KK183" s="24"/>
      <c r="KL183" s="24"/>
      <c r="KM183" s="24"/>
      <c r="KN183" s="24"/>
      <c r="KO183" s="24"/>
      <c r="KP183" s="24"/>
      <c r="KQ183" s="24"/>
      <c r="KR183" s="24"/>
      <c r="KS183" s="24"/>
      <c r="KT183" s="24"/>
      <c r="KU183" s="24"/>
      <c r="KV183" s="24"/>
      <c r="KW183" s="24"/>
      <c r="KX183" s="24"/>
      <c r="KY183" s="24"/>
      <c r="KZ183" s="24"/>
      <c r="LA183" s="24"/>
      <c r="LB183" s="24"/>
      <c r="LC183" s="24"/>
      <c r="LD183" s="24"/>
      <c r="LE183" s="24"/>
      <c r="LF183" s="24"/>
      <c r="LG183" s="24"/>
      <c r="LH183" s="24"/>
      <c r="LI183" s="24"/>
      <c r="LJ183" s="24"/>
      <c r="LK183" s="24"/>
      <c r="LL183" s="24"/>
      <c r="LM183" s="24"/>
      <c r="LN183" s="24"/>
      <c r="LO183" s="24"/>
      <c r="LP183" s="24"/>
      <c r="LQ183" s="24"/>
      <c r="LR183" s="24"/>
      <c r="LS183" s="24"/>
    </row>
    <row r="184" spans="1:331" s="2" customFormat="1" ht="30" customHeight="1" x14ac:dyDescent="0.25">
      <c r="A184" s="57">
        <v>176</v>
      </c>
      <c r="B184" s="21" t="s">
        <v>287</v>
      </c>
      <c r="C184" s="57" t="s">
        <v>282</v>
      </c>
      <c r="D184" s="21" t="s">
        <v>114</v>
      </c>
      <c r="E184" s="21" t="s">
        <v>99</v>
      </c>
      <c r="F184" s="57" t="s">
        <v>265</v>
      </c>
      <c r="G184" s="67" t="s">
        <v>266</v>
      </c>
      <c r="H184" s="67" t="s">
        <v>266</v>
      </c>
      <c r="I184" s="23">
        <v>40000</v>
      </c>
      <c r="J184" s="23">
        <v>442.65</v>
      </c>
      <c r="K184" s="23">
        <v>25</v>
      </c>
      <c r="L184" s="23">
        <f t="shared" si="88"/>
        <v>1148</v>
      </c>
      <c r="M184" s="23">
        <f t="shared" si="190"/>
        <v>2839.9999999999995</v>
      </c>
      <c r="N184" s="23">
        <f t="shared" si="191"/>
        <v>440.00000000000006</v>
      </c>
      <c r="O184" s="23">
        <f t="shared" si="192"/>
        <v>1216</v>
      </c>
      <c r="P184" s="23">
        <f t="shared" si="193"/>
        <v>2836</v>
      </c>
      <c r="Q184" s="23">
        <f t="shared" si="194"/>
        <v>2364</v>
      </c>
      <c r="R184" s="23">
        <f t="shared" si="195"/>
        <v>2831.65</v>
      </c>
      <c r="S184" s="23">
        <f t="shared" si="196"/>
        <v>6116</v>
      </c>
      <c r="T184" s="23">
        <f t="shared" si="197"/>
        <v>37168.35</v>
      </c>
      <c r="U184" s="120" t="s">
        <v>355</v>
      </c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  <c r="IW184" s="24"/>
      <c r="IX184" s="24"/>
      <c r="IY184" s="24"/>
      <c r="IZ184" s="24"/>
      <c r="JA184" s="24"/>
      <c r="JB184" s="24"/>
      <c r="JC184" s="24"/>
      <c r="JD184" s="24"/>
      <c r="JE184" s="24"/>
      <c r="JF184" s="24"/>
      <c r="JG184" s="24"/>
      <c r="JH184" s="24"/>
      <c r="JI184" s="24"/>
      <c r="JJ184" s="24"/>
      <c r="JK184" s="24"/>
      <c r="JL184" s="24"/>
      <c r="JM184" s="24"/>
      <c r="JN184" s="24"/>
      <c r="JO184" s="24"/>
      <c r="JP184" s="24"/>
      <c r="JQ184" s="24"/>
      <c r="JR184" s="24"/>
      <c r="JS184" s="24"/>
      <c r="JT184" s="24"/>
      <c r="JU184" s="24"/>
      <c r="JV184" s="24"/>
      <c r="JW184" s="24"/>
      <c r="JX184" s="24"/>
      <c r="JY184" s="24"/>
      <c r="JZ184" s="24"/>
      <c r="KA184" s="24"/>
      <c r="KB184" s="24"/>
      <c r="KC184" s="24"/>
      <c r="KD184" s="24"/>
      <c r="KE184" s="24"/>
      <c r="KF184" s="24"/>
      <c r="KG184" s="24"/>
      <c r="KH184" s="24"/>
      <c r="KI184" s="24"/>
      <c r="KJ184" s="24"/>
      <c r="KK184" s="24"/>
      <c r="KL184" s="24"/>
      <c r="KM184" s="24"/>
      <c r="KN184" s="24"/>
      <c r="KO184" s="24"/>
      <c r="KP184" s="24"/>
      <c r="KQ184" s="24"/>
      <c r="KR184" s="24"/>
      <c r="KS184" s="24"/>
      <c r="KT184" s="24"/>
      <c r="KU184" s="24"/>
      <c r="KV184" s="24"/>
      <c r="KW184" s="24"/>
      <c r="KX184" s="24"/>
      <c r="KY184" s="24"/>
      <c r="KZ184" s="24"/>
      <c r="LA184" s="24"/>
      <c r="LB184" s="24"/>
      <c r="LC184" s="24"/>
      <c r="LD184" s="24"/>
      <c r="LE184" s="24"/>
      <c r="LF184" s="24"/>
      <c r="LG184" s="24"/>
      <c r="LH184" s="24"/>
      <c r="LI184" s="24"/>
      <c r="LJ184" s="24"/>
      <c r="LK184" s="24"/>
      <c r="LL184" s="24"/>
      <c r="LM184" s="24"/>
      <c r="LN184" s="24"/>
      <c r="LO184" s="24"/>
      <c r="LP184" s="24"/>
      <c r="LQ184" s="24"/>
      <c r="LR184" s="24"/>
      <c r="LS184" s="24"/>
    </row>
    <row r="185" spans="1:331" s="15" customFormat="1" ht="30" customHeight="1" x14ac:dyDescent="0.25">
      <c r="A185" s="57">
        <v>177</v>
      </c>
      <c r="B185" s="21" t="s">
        <v>276</v>
      </c>
      <c r="C185" s="57" t="s">
        <v>283</v>
      </c>
      <c r="D185" s="21" t="s">
        <v>277</v>
      </c>
      <c r="E185" s="21" t="s">
        <v>99</v>
      </c>
      <c r="F185" s="57" t="s">
        <v>265</v>
      </c>
      <c r="G185" s="67" t="s">
        <v>266</v>
      </c>
      <c r="H185" s="67" t="s">
        <v>266</v>
      </c>
      <c r="I185" s="23">
        <v>42000</v>
      </c>
      <c r="J185" s="23">
        <v>724.92</v>
      </c>
      <c r="K185" s="23">
        <v>25</v>
      </c>
      <c r="L185" s="23">
        <f t="shared" si="88"/>
        <v>1205.4000000000001</v>
      </c>
      <c r="M185" s="23">
        <f>I185*7.1%</f>
        <v>2981.9999999999995</v>
      </c>
      <c r="N185" s="23">
        <f>I185*1.1%</f>
        <v>462.00000000000006</v>
      </c>
      <c r="O185" s="23">
        <f>I185*3.04%</f>
        <v>1276.8</v>
      </c>
      <c r="P185" s="23">
        <f>I185*7.09%</f>
        <v>2977.8</v>
      </c>
      <c r="Q185" s="23">
        <f>+L185+O185</f>
        <v>2482.1999999999998</v>
      </c>
      <c r="R185" s="23">
        <f>SUM(J185+K185+L185+O185)</f>
        <v>3232.12</v>
      </c>
      <c r="S185" s="23">
        <f>SUM(M185+N185+P185)</f>
        <v>6421.7999999999993</v>
      </c>
      <c r="T185" s="23">
        <f>I185-R185</f>
        <v>38767.879999999997</v>
      </c>
      <c r="U185" s="120" t="s">
        <v>355</v>
      </c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  <c r="IW185" s="24"/>
      <c r="IX185" s="24"/>
      <c r="IY185" s="24"/>
      <c r="IZ185" s="24"/>
      <c r="JA185" s="24"/>
      <c r="JB185" s="24"/>
      <c r="JC185" s="24"/>
      <c r="JD185" s="24"/>
      <c r="JE185" s="24"/>
      <c r="JF185" s="24"/>
      <c r="JG185" s="24"/>
      <c r="JH185" s="24"/>
      <c r="JI185" s="24"/>
      <c r="JJ185" s="24"/>
      <c r="JK185" s="24"/>
      <c r="JL185" s="24"/>
      <c r="JM185" s="24"/>
      <c r="JN185" s="24"/>
      <c r="JO185" s="24"/>
      <c r="JP185" s="24"/>
      <c r="JQ185" s="24"/>
      <c r="JR185" s="24"/>
      <c r="JS185" s="24"/>
      <c r="JT185" s="24"/>
      <c r="JU185" s="24"/>
      <c r="JV185" s="24"/>
      <c r="JW185" s="24"/>
      <c r="JX185" s="24"/>
      <c r="JY185" s="24"/>
      <c r="JZ185" s="24"/>
      <c r="KA185" s="24"/>
      <c r="KB185" s="24"/>
      <c r="KC185" s="24"/>
      <c r="KD185" s="24"/>
      <c r="KE185" s="24"/>
      <c r="KF185" s="24"/>
      <c r="KG185" s="24"/>
      <c r="KH185" s="24"/>
      <c r="KI185" s="24"/>
      <c r="KJ185" s="24"/>
      <c r="KK185" s="24"/>
      <c r="KL185" s="24"/>
      <c r="KM185" s="24"/>
      <c r="KN185" s="24"/>
      <c r="KO185" s="24"/>
      <c r="KP185" s="24"/>
      <c r="KQ185" s="24"/>
      <c r="KR185" s="24"/>
      <c r="KS185" s="24"/>
      <c r="KT185" s="24"/>
      <c r="KU185" s="24"/>
      <c r="KV185" s="24"/>
      <c r="KW185" s="24"/>
      <c r="KX185" s="24"/>
      <c r="KY185" s="24"/>
      <c r="KZ185" s="24"/>
      <c r="LA185" s="24"/>
      <c r="LB185" s="24"/>
      <c r="LC185" s="24"/>
      <c r="LD185" s="24"/>
      <c r="LE185" s="24"/>
      <c r="LF185" s="24"/>
      <c r="LG185" s="24"/>
      <c r="LH185" s="24"/>
      <c r="LI185" s="24"/>
      <c r="LJ185" s="24"/>
      <c r="LK185" s="24"/>
      <c r="LL185" s="24"/>
      <c r="LM185" s="24"/>
      <c r="LN185" s="24"/>
      <c r="LO185" s="24"/>
      <c r="LP185" s="24"/>
      <c r="LQ185" s="24"/>
      <c r="LR185" s="24"/>
      <c r="LS185" s="24"/>
    </row>
    <row r="186" spans="1:331" s="2" customFormat="1" ht="30" customHeight="1" x14ac:dyDescent="0.25">
      <c r="A186" s="57">
        <v>178</v>
      </c>
      <c r="B186" s="21" t="s">
        <v>186</v>
      </c>
      <c r="C186" s="57" t="s">
        <v>282</v>
      </c>
      <c r="D186" s="22" t="s">
        <v>187</v>
      </c>
      <c r="E186" s="21" t="s">
        <v>46</v>
      </c>
      <c r="F186" s="57" t="s">
        <v>265</v>
      </c>
      <c r="G186" s="67" t="s">
        <v>266</v>
      </c>
      <c r="H186" s="67" t="s">
        <v>266</v>
      </c>
      <c r="I186" s="23">
        <v>41000</v>
      </c>
      <c r="J186" s="23">
        <v>583.79</v>
      </c>
      <c r="K186" s="23">
        <v>25</v>
      </c>
      <c r="L186" s="23">
        <f t="shared" si="88"/>
        <v>1176.7</v>
      </c>
      <c r="M186" s="23">
        <f t="shared" si="190"/>
        <v>2910.9999999999995</v>
      </c>
      <c r="N186" s="23">
        <f t="shared" si="191"/>
        <v>451.00000000000006</v>
      </c>
      <c r="O186" s="23">
        <f t="shared" si="192"/>
        <v>1246.4000000000001</v>
      </c>
      <c r="P186" s="23">
        <f t="shared" si="193"/>
        <v>2906.9</v>
      </c>
      <c r="Q186" s="23">
        <f t="shared" si="194"/>
        <v>2423.1000000000004</v>
      </c>
      <c r="R186" s="23">
        <f t="shared" si="195"/>
        <v>3031.8900000000003</v>
      </c>
      <c r="S186" s="23">
        <f t="shared" si="196"/>
        <v>6268.9</v>
      </c>
      <c r="T186" s="23">
        <f t="shared" si="197"/>
        <v>37968.11</v>
      </c>
      <c r="U186" s="120" t="s">
        <v>355</v>
      </c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  <c r="IW186" s="24"/>
      <c r="IX186" s="24"/>
      <c r="IY186" s="24"/>
      <c r="IZ186" s="24"/>
      <c r="JA186" s="24"/>
      <c r="JB186" s="24"/>
      <c r="JC186" s="24"/>
      <c r="JD186" s="24"/>
      <c r="JE186" s="24"/>
      <c r="JF186" s="24"/>
      <c r="JG186" s="24"/>
      <c r="JH186" s="24"/>
      <c r="JI186" s="24"/>
      <c r="JJ186" s="24"/>
      <c r="JK186" s="24"/>
      <c r="JL186" s="24"/>
      <c r="JM186" s="24"/>
      <c r="JN186" s="24"/>
      <c r="JO186" s="24"/>
      <c r="JP186" s="24"/>
      <c r="JQ186" s="24"/>
      <c r="JR186" s="24"/>
      <c r="JS186" s="24"/>
      <c r="JT186" s="24"/>
      <c r="JU186" s="24"/>
      <c r="JV186" s="24"/>
      <c r="JW186" s="24"/>
      <c r="JX186" s="24"/>
      <c r="JY186" s="24"/>
      <c r="JZ186" s="24"/>
      <c r="KA186" s="24"/>
      <c r="KB186" s="24"/>
      <c r="KC186" s="24"/>
      <c r="KD186" s="24"/>
      <c r="KE186" s="24"/>
      <c r="KF186" s="24"/>
      <c r="KG186" s="24"/>
      <c r="KH186" s="24"/>
      <c r="KI186" s="24"/>
      <c r="KJ186" s="24"/>
      <c r="KK186" s="24"/>
      <c r="KL186" s="24"/>
      <c r="KM186" s="24"/>
      <c r="KN186" s="24"/>
      <c r="KO186" s="24"/>
      <c r="KP186" s="24"/>
      <c r="KQ186" s="24"/>
      <c r="KR186" s="24"/>
      <c r="KS186" s="24"/>
      <c r="KT186" s="24"/>
      <c r="KU186" s="24"/>
      <c r="KV186" s="24"/>
      <c r="KW186" s="24"/>
      <c r="KX186" s="24"/>
      <c r="KY186" s="24"/>
      <c r="KZ186" s="24"/>
      <c r="LA186" s="24"/>
      <c r="LB186" s="24"/>
      <c r="LC186" s="24"/>
      <c r="LD186" s="24"/>
      <c r="LE186" s="24"/>
      <c r="LF186" s="24"/>
      <c r="LG186" s="24"/>
      <c r="LH186" s="24"/>
      <c r="LI186" s="24"/>
      <c r="LJ186" s="24"/>
      <c r="LK186" s="24"/>
      <c r="LL186" s="24"/>
      <c r="LM186" s="24"/>
      <c r="LN186" s="24"/>
      <c r="LO186" s="24"/>
      <c r="LP186" s="24"/>
      <c r="LQ186" s="24"/>
      <c r="LR186" s="24"/>
      <c r="LS186" s="24"/>
    </row>
    <row r="187" spans="1:331" s="2" customFormat="1" ht="30" customHeight="1" x14ac:dyDescent="0.25">
      <c r="A187" s="57">
        <v>179</v>
      </c>
      <c r="B187" s="21" t="s">
        <v>259</v>
      </c>
      <c r="C187" s="57" t="s">
        <v>282</v>
      </c>
      <c r="D187" s="22" t="s">
        <v>187</v>
      </c>
      <c r="E187" s="21" t="s">
        <v>99</v>
      </c>
      <c r="F187" s="57" t="s">
        <v>265</v>
      </c>
      <c r="G187" s="67" t="s">
        <v>266</v>
      </c>
      <c r="H187" s="67" t="s">
        <v>266</v>
      </c>
      <c r="I187" s="23">
        <v>42000</v>
      </c>
      <c r="J187" s="23">
        <v>724.92</v>
      </c>
      <c r="K187" s="23">
        <v>25</v>
      </c>
      <c r="L187" s="23">
        <f t="shared" si="88"/>
        <v>1205.4000000000001</v>
      </c>
      <c r="M187" s="23">
        <f t="shared" si="190"/>
        <v>2981.9999999999995</v>
      </c>
      <c r="N187" s="23">
        <f t="shared" si="191"/>
        <v>462.00000000000006</v>
      </c>
      <c r="O187" s="23">
        <f t="shared" si="192"/>
        <v>1276.8</v>
      </c>
      <c r="P187" s="23">
        <f t="shared" si="193"/>
        <v>2977.8</v>
      </c>
      <c r="Q187" s="23">
        <f t="shared" si="194"/>
        <v>2482.1999999999998</v>
      </c>
      <c r="R187" s="23">
        <f t="shared" si="195"/>
        <v>3232.12</v>
      </c>
      <c r="S187" s="23">
        <f t="shared" si="196"/>
        <v>6421.7999999999993</v>
      </c>
      <c r="T187" s="23">
        <f t="shared" si="197"/>
        <v>38767.879999999997</v>
      </c>
      <c r="U187" s="120" t="s">
        <v>355</v>
      </c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  <c r="IW187" s="24"/>
      <c r="IX187" s="24"/>
      <c r="IY187" s="24"/>
      <c r="IZ187" s="24"/>
      <c r="JA187" s="24"/>
      <c r="JB187" s="24"/>
      <c r="JC187" s="24"/>
      <c r="JD187" s="24"/>
      <c r="JE187" s="24"/>
      <c r="JF187" s="24"/>
      <c r="JG187" s="24"/>
      <c r="JH187" s="24"/>
      <c r="JI187" s="24"/>
      <c r="JJ187" s="24"/>
      <c r="JK187" s="24"/>
      <c r="JL187" s="24"/>
      <c r="JM187" s="24"/>
      <c r="JN187" s="24"/>
      <c r="JO187" s="24"/>
      <c r="JP187" s="24"/>
      <c r="JQ187" s="24"/>
      <c r="JR187" s="24"/>
      <c r="JS187" s="24"/>
      <c r="JT187" s="24"/>
      <c r="JU187" s="24"/>
      <c r="JV187" s="24"/>
      <c r="JW187" s="24"/>
      <c r="JX187" s="24"/>
      <c r="JY187" s="24"/>
      <c r="JZ187" s="24"/>
      <c r="KA187" s="24"/>
      <c r="KB187" s="24"/>
      <c r="KC187" s="24"/>
      <c r="KD187" s="24"/>
      <c r="KE187" s="24"/>
      <c r="KF187" s="24"/>
      <c r="KG187" s="24"/>
      <c r="KH187" s="24"/>
      <c r="KI187" s="24"/>
      <c r="KJ187" s="24"/>
      <c r="KK187" s="24"/>
      <c r="KL187" s="24"/>
      <c r="KM187" s="24"/>
      <c r="KN187" s="24"/>
      <c r="KO187" s="24"/>
      <c r="KP187" s="24"/>
      <c r="KQ187" s="24"/>
      <c r="KR187" s="24"/>
      <c r="KS187" s="24"/>
      <c r="KT187" s="24"/>
      <c r="KU187" s="24"/>
      <c r="KV187" s="24"/>
      <c r="KW187" s="24"/>
      <c r="KX187" s="24"/>
      <c r="KY187" s="24"/>
      <c r="KZ187" s="24"/>
      <c r="LA187" s="24"/>
      <c r="LB187" s="24"/>
      <c r="LC187" s="24"/>
      <c r="LD187" s="24"/>
      <c r="LE187" s="24"/>
      <c r="LF187" s="24"/>
      <c r="LG187" s="24"/>
      <c r="LH187" s="24"/>
      <c r="LI187" s="24"/>
      <c r="LJ187" s="24"/>
      <c r="LK187" s="24"/>
      <c r="LL187" s="24"/>
      <c r="LM187" s="24"/>
      <c r="LN187" s="24"/>
      <c r="LO187" s="24"/>
      <c r="LP187" s="24"/>
      <c r="LQ187" s="24"/>
      <c r="LR187" s="24"/>
      <c r="LS187" s="24"/>
    </row>
    <row r="188" spans="1:331" s="2" customFormat="1" ht="30" customHeight="1" x14ac:dyDescent="0.25">
      <c r="A188" s="57">
        <v>180</v>
      </c>
      <c r="B188" s="21" t="s">
        <v>218</v>
      </c>
      <c r="C188" s="57" t="s">
        <v>283</v>
      </c>
      <c r="D188" s="21" t="s">
        <v>219</v>
      </c>
      <c r="E188" s="21" t="s">
        <v>202</v>
      </c>
      <c r="F188" s="57" t="s">
        <v>265</v>
      </c>
      <c r="G188" s="67" t="s">
        <v>266</v>
      </c>
      <c r="H188" s="67" t="s">
        <v>266</v>
      </c>
      <c r="I188" s="23">
        <v>60000</v>
      </c>
      <c r="J188" s="23">
        <v>3486.68</v>
      </c>
      <c r="K188" s="23">
        <v>25</v>
      </c>
      <c r="L188" s="23">
        <f t="shared" si="88"/>
        <v>1722</v>
      </c>
      <c r="M188" s="23">
        <f t="shared" ref="M188:M190" si="198">I188*7.1%</f>
        <v>4260</v>
      </c>
      <c r="N188" s="23">
        <f t="shared" ref="N188:N190" si="199">I188*1.1%</f>
        <v>660.00000000000011</v>
      </c>
      <c r="O188" s="23">
        <f t="shared" ref="O188:O190" si="200">I188*3.04%</f>
        <v>1824</v>
      </c>
      <c r="P188" s="23">
        <f t="shared" ref="P188:P190" si="201">I188*7.09%</f>
        <v>4254</v>
      </c>
      <c r="Q188" s="23">
        <f t="shared" ref="Q188:Q190" si="202">+L188+O188</f>
        <v>3546</v>
      </c>
      <c r="R188" s="23">
        <f t="shared" ref="R188:R190" si="203">SUM(J188+K188+L188+O188)</f>
        <v>7057.68</v>
      </c>
      <c r="S188" s="23">
        <f t="shared" ref="S188:S190" si="204">SUM(M188+N188+P188)</f>
        <v>9174</v>
      </c>
      <c r="T188" s="23">
        <f t="shared" ref="T188:T190" si="205">I188-R188</f>
        <v>52942.32</v>
      </c>
      <c r="U188" s="120" t="s">
        <v>355</v>
      </c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  <c r="IW188" s="24"/>
      <c r="IX188" s="24"/>
      <c r="IY188" s="24"/>
      <c r="IZ188" s="24"/>
      <c r="JA188" s="24"/>
      <c r="JB188" s="24"/>
      <c r="JC188" s="24"/>
      <c r="JD188" s="24"/>
      <c r="JE188" s="24"/>
      <c r="JF188" s="24"/>
      <c r="JG188" s="24"/>
      <c r="JH188" s="24"/>
      <c r="JI188" s="24"/>
      <c r="JJ188" s="24"/>
      <c r="JK188" s="24"/>
      <c r="JL188" s="24"/>
      <c r="JM188" s="24"/>
      <c r="JN188" s="24"/>
      <c r="JO188" s="24"/>
      <c r="JP188" s="24"/>
      <c r="JQ188" s="24"/>
      <c r="JR188" s="24"/>
      <c r="JS188" s="24"/>
      <c r="JT188" s="24"/>
      <c r="JU188" s="24"/>
      <c r="JV188" s="24"/>
      <c r="JW188" s="24"/>
      <c r="JX188" s="24"/>
      <c r="JY188" s="24"/>
      <c r="JZ188" s="24"/>
      <c r="KA188" s="24"/>
      <c r="KB188" s="24"/>
      <c r="KC188" s="24"/>
      <c r="KD188" s="24"/>
      <c r="KE188" s="24"/>
      <c r="KF188" s="24"/>
      <c r="KG188" s="24"/>
      <c r="KH188" s="24"/>
      <c r="KI188" s="24"/>
      <c r="KJ188" s="24"/>
      <c r="KK188" s="24"/>
      <c r="KL188" s="24"/>
      <c r="KM188" s="24"/>
      <c r="KN188" s="24"/>
      <c r="KO188" s="24"/>
      <c r="KP188" s="24"/>
      <c r="KQ188" s="24"/>
      <c r="KR188" s="24"/>
      <c r="KS188" s="24"/>
      <c r="KT188" s="24"/>
      <c r="KU188" s="24"/>
      <c r="KV188" s="24"/>
      <c r="KW188" s="24"/>
      <c r="KX188" s="24"/>
      <c r="KY188" s="24"/>
      <c r="KZ188" s="24"/>
      <c r="LA188" s="24"/>
      <c r="LB188" s="24"/>
      <c r="LC188" s="24"/>
      <c r="LD188" s="24"/>
      <c r="LE188" s="24"/>
      <c r="LF188" s="24"/>
      <c r="LG188" s="24"/>
      <c r="LH188" s="24"/>
      <c r="LI188" s="24"/>
      <c r="LJ188" s="24"/>
      <c r="LK188" s="24"/>
      <c r="LL188" s="24"/>
      <c r="LM188" s="24"/>
      <c r="LN188" s="24"/>
      <c r="LO188" s="24"/>
      <c r="LP188" s="24"/>
      <c r="LQ188" s="24"/>
      <c r="LR188" s="24"/>
      <c r="LS188" s="24"/>
    </row>
    <row r="189" spans="1:331" s="2" customFormat="1" ht="30" customHeight="1" x14ac:dyDescent="0.25">
      <c r="A189" s="57">
        <v>181</v>
      </c>
      <c r="B189" s="21" t="s">
        <v>220</v>
      </c>
      <c r="C189" s="57" t="s">
        <v>282</v>
      </c>
      <c r="D189" s="21" t="s">
        <v>219</v>
      </c>
      <c r="E189" s="21" t="s">
        <v>99</v>
      </c>
      <c r="F189" s="57" t="s">
        <v>265</v>
      </c>
      <c r="G189" s="67" t="s">
        <v>266</v>
      </c>
      <c r="H189" s="67" t="s">
        <v>266</v>
      </c>
      <c r="I189" s="23">
        <v>42000</v>
      </c>
      <c r="J189" s="23">
        <v>724.92</v>
      </c>
      <c r="K189" s="23">
        <v>25</v>
      </c>
      <c r="L189" s="23">
        <f t="shared" si="88"/>
        <v>1205.4000000000001</v>
      </c>
      <c r="M189" s="23">
        <f t="shared" si="198"/>
        <v>2981.9999999999995</v>
      </c>
      <c r="N189" s="23">
        <f t="shared" si="199"/>
        <v>462.00000000000006</v>
      </c>
      <c r="O189" s="23">
        <f t="shared" si="200"/>
        <v>1276.8</v>
      </c>
      <c r="P189" s="23">
        <f t="shared" si="201"/>
        <v>2977.8</v>
      </c>
      <c r="Q189" s="23">
        <f t="shared" si="202"/>
        <v>2482.1999999999998</v>
      </c>
      <c r="R189" s="23">
        <f t="shared" si="203"/>
        <v>3232.12</v>
      </c>
      <c r="S189" s="23">
        <f t="shared" si="204"/>
        <v>6421.7999999999993</v>
      </c>
      <c r="T189" s="23">
        <f t="shared" si="205"/>
        <v>38767.879999999997</v>
      </c>
      <c r="U189" s="120" t="s">
        <v>355</v>
      </c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  <c r="IW189" s="24"/>
      <c r="IX189" s="24"/>
      <c r="IY189" s="24"/>
      <c r="IZ189" s="24"/>
      <c r="JA189" s="24"/>
      <c r="JB189" s="24"/>
      <c r="JC189" s="24"/>
      <c r="JD189" s="24"/>
      <c r="JE189" s="24"/>
      <c r="JF189" s="24"/>
      <c r="JG189" s="24"/>
      <c r="JH189" s="24"/>
      <c r="JI189" s="24"/>
      <c r="JJ189" s="24"/>
      <c r="JK189" s="24"/>
      <c r="JL189" s="24"/>
      <c r="JM189" s="24"/>
      <c r="JN189" s="24"/>
      <c r="JO189" s="24"/>
      <c r="JP189" s="24"/>
      <c r="JQ189" s="24"/>
      <c r="JR189" s="24"/>
      <c r="JS189" s="24"/>
      <c r="JT189" s="24"/>
      <c r="JU189" s="24"/>
      <c r="JV189" s="24"/>
      <c r="JW189" s="24"/>
      <c r="JX189" s="24"/>
      <c r="JY189" s="24"/>
      <c r="JZ189" s="24"/>
      <c r="KA189" s="24"/>
      <c r="KB189" s="24"/>
      <c r="KC189" s="24"/>
      <c r="KD189" s="24"/>
      <c r="KE189" s="24"/>
      <c r="KF189" s="24"/>
      <c r="KG189" s="24"/>
      <c r="KH189" s="24"/>
      <c r="KI189" s="24"/>
      <c r="KJ189" s="24"/>
      <c r="KK189" s="24"/>
      <c r="KL189" s="24"/>
      <c r="KM189" s="24"/>
      <c r="KN189" s="24"/>
      <c r="KO189" s="24"/>
      <c r="KP189" s="24"/>
      <c r="KQ189" s="24"/>
      <c r="KR189" s="24"/>
      <c r="KS189" s="24"/>
      <c r="KT189" s="24"/>
      <c r="KU189" s="24"/>
      <c r="KV189" s="24"/>
      <c r="KW189" s="24"/>
      <c r="KX189" s="24"/>
      <c r="KY189" s="24"/>
      <c r="KZ189" s="24"/>
      <c r="LA189" s="24"/>
      <c r="LB189" s="24"/>
      <c r="LC189" s="24"/>
      <c r="LD189" s="24"/>
      <c r="LE189" s="24"/>
      <c r="LF189" s="24"/>
      <c r="LG189" s="24"/>
      <c r="LH189" s="24"/>
      <c r="LI189" s="24"/>
      <c r="LJ189" s="24"/>
      <c r="LK189" s="24"/>
      <c r="LL189" s="24"/>
      <c r="LM189" s="24"/>
      <c r="LN189" s="24"/>
      <c r="LO189" s="24"/>
      <c r="LP189" s="24"/>
      <c r="LQ189" s="24"/>
      <c r="LR189" s="24"/>
      <c r="LS189" s="24"/>
    </row>
    <row r="190" spans="1:331" s="2" customFormat="1" ht="30" customHeight="1" x14ac:dyDescent="0.25">
      <c r="A190" s="57">
        <v>182</v>
      </c>
      <c r="B190" s="21" t="s">
        <v>333</v>
      </c>
      <c r="C190" s="57" t="s">
        <v>282</v>
      </c>
      <c r="D190" s="21" t="s">
        <v>219</v>
      </c>
      <c r="E190" s="21" t="s">
        <v>74</v>
      </c>
      <c r="F190" s="57" t="s">
        <v>265</v>
      </c>
      <c r="G190" s="67" t="s">
        <v>266</v>
      </c>
      <c r="H190" s="67" t="s">
        <v>266</v>
      </c>
      <c r="I190" s="23">
        <v>61000</v>
      </c>
      <c r="J190" s="23">
        <v>3674.86</v>
      </c>
      <c r="K190" s="23">
        <v>25</v>
      </c>
      <c r="L190" s="23">
        <f t="shared" si="88"/>
        <v>1750.7</v>
      </c>
      <c r="M190" s="23">
        <f t="shared" si="198"/>
        <v>4331</v>
      </c>
      <c r="N190" s="23">
        <f t="shared" si="199"/>
        <v>671.00000000000011</v>
      </c>
      <c r="O190" s="23">
        <f t="shared" si="200"/>
        <v>1854.4</v>
      </c>
      <c r="P190" s="23">
        <f t="shared" si="201"/>
        <v>4324.9000000000005</v>
      </c>
      <c r="Q190" s="23">
        <f t="shared" si="202"/>
        <v>3605.1000000000004</v>
      </c>
      <c r="R190" s="23">
        <f t="shared" si="203"/>
        <v>7304.9600000000009</v>
      </c>
      <c r="S190" s="23">
        <f t="shared" si="204"/>
        <v>9326.9000000000015</v>
      </c>
      <c r="T190" s="23">
        <f t="shared" si="205"/>
        <v>53695.040000000001</v>
      </c>
      <c r="U190" s="120" t="s">
        <v>355</v>
      </c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  <c r="IW190" s="24"/>
      <c r="IX190" s="24"/>
      <c r="IY190" s="24"/>
      <c r="IZ190" s="24"/>
      <c r="JA190" s="24"/>
      <c r="JB190" s="24"/>
      <c r="JC190" s="24"/>
      <c r="JD190" s="24"/>
      <c r="JE190" s="24"/>
      <c r="JF190" s="24"/>
      <c r="JG190" s="24"/>
      <c r="JH190" s="24"/>
      <c r="JI190" s="24"/>
      <c r="JJ190" s="24"/>
      <c r="JK190" s="24"/>
      <c r="JL190" s="24"/>
      <c r="JM190" s="24"/>
      <c r="JN190" s="24"/>
      <c r="JO190" s="24"/>
      <c r="JP190" s="24"/>
      <c r="JQ190" s="24"/>
      <c r="JR190" s="24"/>
      <c r="JS190" s="24"/>
      <c r="JT190" s="24"/>
      <c r="JU190" s="24"/>
      <c r="JV190" s="24"/>
      <c r="JW190" s="24"/>
      <c r="JX190" s="24"/>
      <c r="JY190" s="24"/>
      <c r="JZ190" s="24"/>
      <c r="KA190" s="24"/>
      <c r="KB190" s="24"/>
      <c r="KC190" s="24"/>
      <c r="KD190" s="24"/>
      <c r="KE190" s="24"/>
      <c r="KF190" s="24"/>
      <c r="KG190" s="24"/>
      <c r="KH190" s="24"/>
      <c r="KI190" s="24"/>
      <c r="KJ190" s="24"/>
      <c r="KK190" s="24"/>
      <c r="KL190" s="24"/>
      <c r="KM190" s="24"/>
      <c r="KN190" s="24"/>
      <c r="KO190" s="24"/>
      <c r="KP190" s="24"/>
      <c r="KQ190" s="24"/>
      <c r="KR190" s="24"/>
      <c r="KS190" s="24"/>
      <c r="KT190" s="24"/>
      <c r="KU190" s="24"/>
      <c r="KV190" s="24"/>
      <c r="KW190" s="24"/>
      <c r="KX190" s="24"/>
      <c r="KY190" s="24"/>
      <c r="KZ190" s="24"/>
      <c r="LA190" s="24"/>
      <c r="LB190" s="24"/>
      <c r="LC190" s="24"/>
      <c r="LD190" s="24"/>
      <c r="LE190" s="24"/>
      <c r="LF190" s="24"/>
      <c r="LG190" s="24"/>
      <c r="LH190" s="24"/>
      <c r="LI190" s="24"/>
      <c r="LJ190" s="24"/>
      <c r="LK190" s="24"/>
      <c r="LL190" s="24"/>
      <c r="LM190" s="24"/>
      <c r="LN190" s="24"/>
      <c r="LO190" s="24"/>
      <c r="LP190" s="24"/>
      <c r="LQ190" s="24"/>
      <c r="LR190" s="24"/>
      <c r="LS190" s="24"/>
    </row>
    <row r="191" spans="1:331" s="2" customFormat="1" ht="30" customHeight="1" x14ac:dyDescent="0.25">
      <c r="A191" s="57">
        <v>183</v>
      </c>
      <c r="B191" s="21" t="s">
        <v>170</v>
      </c>
      <c r="C191" s="57" t="s">
        <v>282</v>
      </c>
      <c r="D191" s="21" t="s">
        <v>169</v>
      </c>
      <c r="E191" s="21" t="s">
        <v>1</v>
      </c>
      <c r="F191" s="57" t="s">
        <v>265</v>
      </c>
      <c r="G191" s="67" t="s">
        <v>266</v>
      </c>
      <c r="H191" s="67" t="s">
        <v>266</v>
      </c>
      <c r="I191" s="23">
        <v>50000</v>
      </c>
      <c r="J191" s="23">
        <v>1854</v>
      </c>
      <c r="K191" s="23">
        <v>25</v>
      </c>
      <c r="L191" s="23">
        <f t="shared" si="88"/>
        <v>1435</v>
      </c>
      <c r="M191" s="23">
        <f>I191*7.1%</f>
        <v>3549.9999999999995</v>
      </c>
      <c r="N191" s="23">
        <f>I191*1.1%</f>
        <v>550</v>
      </c>
      <c r="O191" s="23">
        <f>I191*3.04%</f>
        <v>1520</v>
      </c>
      <c r="P191" s="23">
        <f>I191*7.09%</f>
        <v>3545.0000000000005</v>
      </c>
      <c r="Q191" s="23">
        <f>+L191+O191</f>
        <v>2955</v>
      </c>
      <c r="R191" s="23">
        <f>SUM(J191+K191+L191+O191)</f>
        <v>4834</v>
      </c>
      <c r="S191" s="23">
        <f>SUM(M191+N191+P191)</f>
        <v>7645</v>
      </c>
      <c r="T191" s="23">
        <f>I191-R191</f>
        <v>45166</v>
      </c>
      <c r="U191" s="120" t="s">
        <v>355</v>
      </c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  <c r="IW191" s="24"/>
      <c r="IX191" s="24"/>
      <c r="IY191" s="24"/>
      <c r="IZ191" s="24"/>
      <c r="JA191" s="24"/>
      <c r="JB191" s="24"/>
      <c r="JC191" s="24"/>
      <c r="JD191" s="24"/>
      <c r="JE191" s="24"/>
      <c r="JF191" s="24"/>
      <c r="JG191" s="24"/>
      <c r="JH191" s="24"/>
      <c r="JI191" s="24"/>
      <c r="JJ191" s="24"/>
      <c r="JK191" s="24"/>
      <c r="JL191" s="24"/>
      <c r="JM191" s="24"/>
      <c r="JN191" s="24"/>
      <c r="JO191" s="24"/>
      <c r="JP191" s="24"/>
      <c r="JQ191" s="24"/>
      <c r="JR191" s="24"/>
      <c r="JS191" s="24"/>
      <c r="JT191" s="24"/>
      <c r="JU191" s="24"/>
      <c r="JV191" s="24"/>
      <c r="JW191" s="24"/>
      <c r="JX191" s="24"/>
      <c r="JY191" s="24"/>
      <c r="JZ191" s="24"/>
      <c r="KA191" s="24"/>
      <c r="KB191" s="24"/>
      <c r="KC191" s="24"/>
      <c r="KD191" s="24"/>
      <c r="KE191" s="24"/>
      <c r="KF191" s="24"/>
      <c r="KG191" s="24"/>
      <c r="KH191" s="24"/>
      <c r="KI191" s="24"/>
      <c r="KJ191" s="24"/>
      <c r="KK191" s="24"/>
      <c r="KL191" s="24"/>
      <c r="KM191" s="24"/>
      <c r="KN191" s="24"/>
      <c r="KO191" s="24"/>
      <c r="KP191" s="24"/>
      <c r="KQ191" s="24"/>
      <c r="KR191" s="24"/>
      <c r="KS191" s="24"/>
      <c r="KT191" s="24"/>
      <c r="KU191" s="24"/>
      <c r="KV191" s="24"/>
      <c r="KW191" s="24"/>
      <c r="KX191" s="24"/>
      <c r="KY191" s="24"/>
      <c r="KZ191" s="24"/>
      <c r="LA191" s="24"/>
      <c r="LB191" s="24"/>
      <c r="LC191" s="24"/>
      <c r="LD191" s="24"/>
      <c r="LE191" s="24"/>
      <c r="LF191" s="24"/>
      <c r="LG191" s="24"/>
      <c r="LH191" s="24"/>
      <c r="LI191" s="24"/>
      <c r="LJ191" s="24"/>
      <c r="LK191" s="24"/>
      <c r="LL191" s="24"/>
      <c r="LM191" s="24"/>
      <c r="LN191" s="24"/>
      <c r="LO191" s="24"/>
      <c r="LP191" s="24"/>
      <c r="LQ191" s="24"/>
      <c r="LR191" s="24"/>
      <c r="LS191" s="24"/>
    </row>
    <row r="192" spans="1:331" s="2" customFormat="1" ht="30" customHeight="1" x14ac:dyDescent="0.25">
      <c r="A192" s="57">
        <v>184</v>
      </c>
      <c r="B192" s="21" t="s">
        <v>334</v>
      </c>
      <c r="C192" s="57" t="s">
        <v>283</v>
      </c>
      <c r="D192" s="21" t="s">
        <v>169</v>
      </c>
      <c r="E192" s="21" t="s">
        <v>99</v>
      </c>
      <c r="F192" s="57" t="s">
        <v>265</v>
      </c>
      <c r="G192" s="67" t="s">
        <v>266</v>
      </c>
      <c r="H192" s="67" t="s">
        <v>266</v>
      </c>
      <c r="I192" s="23">
        <v>40000</v>
      </c>
      <c r="J192" s="23">
        <v>204.54</v>
      </c>
      <c r="K192" s="23">
        <v>25</v>
      </c>
      <c r="L192" s="23">
        <f t="shared" si="88"/>
        <v>1148</v>
      </c>
      <c r="M192" s="23">
        <f>I192*7.1%</f>
        <v>2839.9999999999995</v>
      </c>
      <c r="N192" s="23">
        <f>I192*1.1%</f>
        <v>440.00000000000006</v>
      </c>
      <c r="O192" s="23">
        <f>I192*3.04%</f>
        <v>1216</v>
      </c>
      <c r="P192" s="23">
        <f>I192*7.09%</f>
        <v>2836</v>
      </c>
      <c r="Q192" s="23">
        <f>+L192+O192</f>
        <v>2364</v>
      </c>
      <c r="R192" s="23">
        <f>SUM(J192+K192+L192+O192)</f>
        <v>2593.54</v>
      </c>
      <c r="S192" s="23">
        <f>SUM(M192+N192+P192)</f>
        <v>6116</v>
      </c>
      <c r="T192" s="23">
        <f>I192-R192</f>
        <v>37406.46</v>
      </c>
      <c r="U192" s="120" t="s">
        <v>355</v>
      </c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  <c r="IW192" s="24"/>
      <c r="IX192" s="24"/>
      <c r="IY192" s="24"/>
      <c r="IZ192" s="24"/>
      <c r="JA192" s="24"/>
      <c r="JB192" s="24"/>
      <c r="JC192" s="24"/>
      <c r="JD192" s="24"/>
      <c r="JE192" s="24"/>
      <c r="JF192" s="24"/>
      <c r="JG192" s="24"/>
      <c r="JH192" s="24"/>
      <c r="JI192" s="24"/>
      <c r="JJ192" s="24"/>
      <c r="JK192" s="24"/>
      <c r="JL192" s="24"/>
      <c r="JM192" s="24"/>
      <c r="JN192" s="24"/>
      <c r="JO192" s="24"/>
      <c r="JP192" s="24"/>
      <c r="JQ192" s="24"/>
      <c r="JR192" s="24"/>
      <c r="JS192" s="24"/>
      <c r="JT192" s="24"/>
      <c r="JU192" s="24"/>
      <c r="JV192" s="24"/>
      <c r="JW192" s="24"/>
      <c r="JX192" s="24"/>
      <c r="JY192" s="24"/>
      <c r="JZ192" s="24"/>
      <c r="KA192" s="24"/>
      <c r="KB192" s="24"/>
      <c r="KC192" s="24"/>
      <c r="KD192" s="24"/>
      <c r="KE192" s="24"/>
      <c r="KF192" s="24"/>
      <c r="KG192" s="24"/>
      <c r="KH192" s="24"/>
      <c r="KI192" s="24"/>
      <c r="KJ192" s="24"/>
      <c r="KK192" s="24"/>
      <c r="KL192" s="24"/>
      <c r="KM192" s="24"/>
      <c r="KN192" s="24"/>
      <c r="KO192" s="24"/>
      <c r="KP192" s="24"/>
      <c r="KQ192" s="24"/>
      <c r="KR192" s="24"/>
      <c r="KS192" s="24"/>
      <c r="KT192" s="24"/>
      <c r="KU192" s="24"/>
      <c r="KV192" s="24"/>
      <c r="KW192" s="24"/>
      <c r="KX192" s="24"/>
      <c r="KY192" s="24"/>
      <c r="KZ192" s="24"/>
      <c r="LA192" s="24"/>
      <c r="LB192" s="24"/>
      <c r="LC192" s="24"/>
      <c r="LD192" s="24"/>
      <c r="LE192" s="24"/>
      <c r="LF192" s="24"/>
      <c r="LG192" s="24"/>
      <c r="LH192" s="24"/>
      <c r="LI192" s="24"/>
      <c r="LJ192" s="24"/>
      <c r="LK192" s="24"/>
      <c r="LL192" s="24"/>
      <c r="LM192" s="24"/>
      <c r="LN192" s="24"/>
      <c r="LO192" s="24"/>
      <c r="LP192" s="24"/>
      <c r="LQ192" s="24"/>
      <c r="LR192" s="24"/>
      <c r="LS192" s="24"/>
    </row>
    <row r="193" spans="1:331" s="2" customFormat="1" ht="30" customHeight="1" x14ac:dyDescent="0.25">
      <c r="A193" s="57">
        <v>185</v>
      </c>
      <c r="B193" s="21" t="s">
        <v>389</v>
      </c>
      <c r="C193" s="57" t="s">
        <v>282</v>
      </c>
      <c r="D193" s="21" t="s">
        <v>169</v>
      </c>
      <c r="E193" s="21" t="s">
        <v>214</v>
      </c>
      <c r="F193" s="57" t="s">
        <v>265</v>
      </c>
      <c r="G193" s="67" t="s">
        <v>266</v>
      </c>
      <c r="H193" s="67" t="s">
        <v>266</v>
      </c>
      <c r="I193" s="23">
        <v>40000</v>
      </c>
      <c r="J193" s="23">
        <v>442.65</v>
      </c>
      <c r="K193" s="23">
        <v>25</v>
      </c>
      <c r="L193" s="23">
        <f t="shared" si="88"/>
        <v>1148</v>
      </c>
      <c r="M193" s="23">
        <f>I193*7.1%</f>
        <v>2839.9999999999995</v>
      </c>
      <c r="N193" s="23">
        <f>I193*1.1%</f>
        <v>440.00000000000006</v>
      </c>
      <c r="O193" s="23">
        <f>I193*3.04%</f>
        <v>1216</v>
      </c>
      <c r="P193" s="23">
        <f>I193*7.09%</f>
        <v>2836</v>
      </c>
      <c r="Q193" s="23">
        <f>+L193+O193</f>
        <v>2364</v>
      </c>
      <c r="R193" s="23">
        <f>SUM(J193+K193+L193+O193)</f>
        <v>2831.65</v>
      </c>
      <c r="S193" s="23">
        <f>SUM(M193+N193+P193)</f>
        <v>6116</v>
      </c>
      <c r="T193" s="23">
        <f>I193-R193</f>
        <v>37168.35</v>
      </c>
      <c r="U193" s="120" t="s">
        <v>355</v>
      </c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  <c r="IW193" s="24"/>
      <c r="IX193" s="24"/>
      <c r="IY193" s="24"/>
      <c r="IZ193" s="24"/>
      <c r="JA193" s="24"/>
      <c r="JB193" s="24"/>
      <c r="JC193" s="24"/>
      <c r="JD193" s="24"/>
      <c r="JE193" s="24"/>
      <c r="JF193" s="24"/>
      <c r="JG193" s="24"/>
      <c r="JH193" s="24"/>
      <c r="JI193" s="24"/>
      <c r="JJ193" s="24"/>
      <c r="JK193" s="24"/>
      <c r="JL193" s="24"/>
      <c r="JM193" s="24"/>
      <c r="JN193" s="24"/>
      <c r="JO193" s="24"/>
      <c r="JP193" s="24"/>
      <c r="JQ193" s="24"/>
      <c r="JR193" s="24"/>
      <c r="JS193" s="24"/>
      <c r="JT193" s="24"/>
      <c r="JU193" s="24"/>
      <c r="JV193" s="24"/>
      <c r="JW193" s="24"/>
      <c r="JX193" s="24"/>
      <c r="JY193" s="24"/>
      <c r="JZ193" s="24"/>
      <c r="KA193" s="24"/>
      <c r="KB193" s="24"/>
      <c r="KC193" s="24"/>
      <c r="KD193" s="24"/>
      <c r="KE193" s="24"/>
      <c r="KF193" s="24"/>
      <c r="KG193" s="24"/>
      <c r="KH193" s="24"/>
      <c r="KI193" s="24"/>
      <c r="KJ193" s="24"/>
      <c r="KK193" s="24"/>
      <c r="KL193" s="24"/>
      <c r="KM193" s="24"/>
      <c r="KN193" s="24"/>
      <c r="KO193" s="24"/>
      <c r="KP193" s="24"/>
      <c r="KQ193" s="24"/>
      <c r="KR193" s="24"/>
      <c r="KS193" s="24"/>
      <c r="KT193" s="24"/>
      <c r="KU193" s="24"/>
      <c r="KV193" s="24"/>
      <c r="KW193" s="24"/>
      <c r="KX193" s="24"/>
      <c r="KY193" s="24"/>
      <c r="KZ193" s="24"/>
      <c r="LA193" s="24"/>
      <c r="LB193" s="24"/>
      <c r="LC193" s="24"/>
      <c r="LD193" s="24"/>
      <c r="LE193" s="24"/>
      <c r="LF193" s="24"/>
      <c r="LG193" s="24"/>
      <c r="LH193" s="24"/>
      <c r="LI193" s="24"/>
      <c r="LJ193" s="24"/>
      <c r="LK193" s="24"/>
      <c r="LL193" s="24"/>
      <c r="LM193" s="24"/>
      <c r="LN193" s="24"/>
      <c r="LO193" s="24"/>
      <c r="LP193" s="24"/>
      <c r="LQ193" s="24"/>
      <c r="LR193" s="24"/>
      <c r="LS193" s="24"/>
    </row>
    <row r="194" spans="1:331" s="2" customFormat="1" ht="30" customHeight="1" x14ac:dyDescent="0.25">
      <c r="A194" s="57">
        <v>186</v>
      </c>
      <c r="B194" s="21" t="s">
        <v>118</v>
      </c>
      <c r="C194" s="57" t="s">
        <v>282</v>
      </c>
      <c r="D194" s="21" t="s">
        <v>119</v>
      </c>
      <c r="E194" s="21" t="s">
        <v>1</v>
      </c>
      <c r="F194" s="57" t="s">
        <v>265</v>
      </c>
      <c r="G194" s="67" t="s">
        <v>266</v>
      </c>
      <c r="H194" s="67" t="s">
        <v>266</v>
      </c>
      <c r="I194" s="23">
        <v>50000</v>
      </c>
      <c r="J194" s="23">
        <v>1854</v>
      </c>
      <c r="K194" s="23">
        <v>25</v>
      </c>
      <c r="L194" s="23">
        <f t="shared" si="88"/>
        <v>1435</v>
      </c>
      <c r="M194" s="23">
        <f t="shared" ref="M194:M204" si="206">I194*7.1%</f>
        <v>3549.9999999999995</v>
      </c>
      <c r="N194" s="23">
        <f t="shared" ref="N194:N204" si="207">I194*1.1%</f>
        <v>550</v>
      </c>
      <c r="O194" s="23">
        <f t="shared" ref="O194:O204" si="208">I194*3.04%</f>
        <v>1520</v>
      </c>
      <c r="P194" s="23">
        <f t="shared" ref="P194:P204" si="209">I194*7.09%</f>
        <v>3545.0000000000005</v>
      </c>
      <c r="Q194" s="23">
        <f t="shared" ref="Q194:Q204" si="210">+L194+O194</f>
        <v>2955</v>
      </c>
      <c r="R194" s="23">
        <f t="shared" ref="R194:R206" si="211">SUM(J194+K194+L194+O194)</f>
        <v>4834</v>
      </c>
      <c r="S194" s="23">
        <f t="shared" ref="S194:S204" si="212">SUM(M194+N194+P194)</f>
        <v>7645</v>
      </c>
      <c r="T194" s="23">
        <f t="shared" ref="T194:T206" si="213">I194-R194</f>
        <v>45166</v>
      </c>
      <c r="U194" s="120" t="s">
        <v>355</v>
      </c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  <c r="IW194" s="24"/>
      <c r="IX194" s="24"/>
      <c r="IY194" s="24"/>
      <c r="IZ194" s="24"/>
      <c r="JA194" s="24"/>
      <c r="JB194" s="24"/>
      <c r="JC194" s="24"/>
      <c r="JD194" s="24"/>
      <c r="JE194" s="24"/>
      <c r="JF194" s="24"/>
      <c r="JG194" s="24"/>
      <c r="JH194" s="24"/>
      <c r="JI194" s="24"/>
      <c r="JJ194" s="24"/>
      <c r="JK194" s="24"/>
      <c r="JL194" s="24"/>
      <c r="JM194" s="24"/>
      <c r="JN194" s="24"/>
      <c r="JO194" s="24"/>
      <c r="JP194" s="24"/>
      <c r="JQ194" s="24"/>
      <c r="JR194" s="24"/>
      <c r="JS194" s="24"/>
      <c r="JT194" s="24"/>
      <c r="JU194" s="24"/>
      <c r="JV194" s="24"/>
      <c r="JW194" s="24"/>
      <c r="JX194" s="24"/>
      <c r="JY194" s="24"/>
      <c r="JZ194" s="24"/>
      <c r="KA194" s="24"/>
      <c r="KB194" s="24"/>
      <c r="KC194" s="24"/>
      <c r="KD194" s="24"/>
      <c r="KE194" s="24"/>
      <c r="KF194" s="24"/>
      <c r="KG194" s="24"/>
      <c r="KH194" s="24"/>
      <c r="KI194" s="24"/>
      <c r="KJ194" s="24"/>
      <c r="KK194" s="24"/>
      <c r="KL194" s="24"/>
      <c r="KM194" s="24"/>
      <c r="KN194" s="24"/>
      <c r="KO194" s="24"/>
      <c r="KP194" s="24"/>
      <c r="KQ194" s="24"/>
      <c r="KR194" s="24"/>
      <c r="KS194" s="24"/>
      <c r="KT194" s="24"/>
      <c r="KU194" s="24"/>
      <c r="KV194" s="24"/>
      <c r="KW194" s="24"/>
      <c r="KX194" s="24"/>
      <c r="KY194" s="24"/>
      <c r="KZ194" s="24"/>
      <c r="LA194" s="24"/>
      <c r="LB194" s="24"/>
      <c r="LC194" s="24"/>
      <c r="LD194" s="24"/>
      <c r="LE194" s="24"/>
      <c r="LF194" s="24"/>
      <c r="LG194" s="24"/>
      <c r="LH194" s="24"/>
      <c r="LI194" s="24"/>
      <c r="LJ194" s="24"/>
      <c r="LK194" s="24"/>
      <c r="LL194" s="24"/>
      <c r="LM194" s="24"/>
      <c r="LN194" s="24"/>
      <c r="LO194" s="24"/>
      <c r="LP194" s="24"/>
      <c r="LQ194" s="24"/>
      <c r="LR194" s="24"/>
      <c r="LS194" s="24"/>
    </row>
    <row r="195" spans="1:331" s="2" customFormat="1" ht="30" customHeight="1" x14ac:dyDescent="0.25">
      <c r="A195" s="57">
        <v>187</v>
      </c>
      <c r="B195" s="21" t="s">
        <v>171</v>
      </c>
      <c r="C195" s="57" t="s">
        <v>283</v>
      </c>
      <c r="D195" s="21" t="s">
        <v>172</v>
      </c>
      <c r="E195" s="21" t="s">
        <v>1</v>
      </c>
      <c r="F195" s="57" t="s">
        <v>265</v>
      </c>
      <c r="G195" s="67" t="s">
        <v>266</v>
      </c>
      <c r="H195" s="67" t="s">
        <v>266</v>
      </c>
      <c r="I195" s="23">
        <v>50000</v>
      </c>
      <c r="J195" s="23">
        <v>1854</v>
      </c>
      <c r="K195" s="23">
        <v>25</v>
      </c>
      <c r="L195" s="23">
        <f t="shared" si="88"/>
        <v>1435</v>
      </c>
      <c r="M195" s="23">
        <f t="shared" si="206"/>
        <v>3549.9999999999995</v>
      </c>
      <c r="N195" s="23">
        <f t="shared" si="207"/>
        <v>550</v>
      </c>
      <c r="O195" s="23">
        <f t="shared" si="208"/>
        <v>1520</v>
      </c>
      <c r="P195" s="23">
        <f t="shared" si="209"/>
        <v>3545.0000000000005</v>
      </c>
      <c r="Q195" s="23">
        <f t="shared" si="210"/>
        <v>2955</v>
      </c>
      <c r="R195" s="23">
        <f t="shared" si="211"/>
        <v>4834</v>
      </c>
      <c r="S195" s="23">
        <f t="shared" si="212"/>
        <v>7645</v>
      </c>
      <c r="T195" s="23">
        <f t="shared" si="213"/>
        <v>45166</v>
      </c>
      <c r="U195" s="120" t="s">
        <v>355</v>
      </c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  <c r="IW195" s="24"/>
      <c r="IX195" s="24"/>
      <c r="IY195" s="24"/>
      <c r="IZ195" s="24"/>
      <c r="JA195" s="24"/>
      <c r="JB195" s="24"/>
      <c r="JC195" s="24"/>
      <c r="JD195" s="24"/>
      <c r="JE195" s="24"/>
      <c r="JF195" s="24"/>
      <c r="JG195" s="24"/>
      <c r="JH195" s="24"/>
      <c r="JI195" s="24"/>
      <c r="JJ195" s="24"/>
      <c r="JK195" s="24"/>
      <c r="JL195" s="24"/>
      <c r="JM195" s="24"/>
      <c r="JN195" s="24"/>
      <c r="JO195" s="24"/>
      <c r="JP195" s="24"/>
      <c r="JQ195" s="24"/>
      <c r="JR195" s="24"/>
      <c r="JS195" s="24"/>
      <c r="JT195" s="24"/>
      <c r="JU195" s="24"/>
      <c r="JV195" s="24"/>
      <c r="JW195" s="24"/>
      <c r="JX195" s="24"/>
      <c r="JY195" s="24"/>
      <c r="JZ195" s="24"/>
      <c r="KA195" s="24"/>
      <c r="KB195" s="24"/>
      <c r="KC195" s="24"/>
      <c r="KD195" s="24"/>
      <c r="KE195" s="24"/>
      <c r="KF195" s="24"/>
      <c r="KG195" s="24"/>
      <c r="KH195" s="24"/>
      <c r="KI195" s="24"/>
      <c r="KJ195" s="24"/>
      <c r="KK195" s="24"/>
      <c r="KL195" s="24"/>
      <c r="KM195" s="24"/>
      <c r="KN195" s="24"/>
      <c r="KO195" s="24"/>
      <c r="KP195" s="24"/>
      <c r="KQ195" s="24"/>
      <c r="KR195" s="24"/>
      <c r="KS195" s="24"/>
      <c r="KT195" s="24"/>
      <c r="KU195" s="24"/>
      <c r="KV195" s="24"/>
      <c r="KW195" s="24"/>
      <c r="KX195" s="24"/>
      <c r="KY195" s="24"/>
      <c r="KZ195" s="24"/>
      <c r="LA195" s="24"/>
      <c r="LB195" s="24"/>
      <c r="LC195" s="24"/>
      <c r="LD195" s="24"/>
      <c r="LE195" s="24"/>
      <c r="LF195" s="24"/>
      <c r="LG195" s="24"/>
      <c r="LH195" s="24"/>
      <c r="LI195" s="24"/>
      <c r="LJ195" s="24"/>
      <c r="LK195" s="24"/>
      <c r="LL195" s="24"/>
      <c r="LM195" s="24"/>
      <c r="LN195" s="24"/>
      <c r="LO195" s="24"/>
      <c r="LP195" s="24"/>
      <c r="LQ195" s="24"/>
      <c r="LR195" s="24"/>
      <c r="LS195" s="24"/>
    </row>
    <row r="196" spans="1:331" s="2" customFormat="1" ht="30" customHeight="1" x14ac:dyDescent="0.25">
      <c r="A196" s="57">
        <v>188</v>
      </c>
      <c r="B196" s="21" t="s">
        <v>260</v>
      </c>
      <c r="C196" s="57" t="s">
        <v>283</v>
      </c>
      <c r="D196" s="21" t="s">
        <v>172</v>
      </c>
      <c r="E196" s="21" t="s">
        <v>99</v>
      </c>
      <c r="F196" s="57" t="s">
        <v>265</v>
      </c>
      <c r="G196" s="67" t="s">
        <v>266</v>
      </c>
      <c r="H196" s="67" t="s">
        <v>266</v>
      </c>
      <c r="I196" s="23">
        <v>42000</v>
      </c>
      <c r="J196" s="23">
        <v>724.92</v>
      </c>
      <c r="K196" s="23">
        <v>25</v>
      </c>
      <c r="L196" s="23">
        <f t="shared" si="88"/>
        <v>1205.4000000000001</v>
      </c>
      <c r="M196" s="23">
        <f t="shared" si="206"/>
        <v>2981.9999999999995</v>
      </c>
      <c r="N196" s="23">
        <f t="shared" si="207"/>
        <v>462.00000000000006</v>
      </c>
      <c r="O196" s="23">
        <f t="shared" si="208"/>
        <v>1276.8</v>
      </c>
      <c r="P196" s="23">
        <f t="shared" si="209"/>
        <v>2977.8</v>
      </c>
      <c r="Q196" s="23">
        <f t="shared" si="210"/>
        <v>2482.1999999999998</v>
      </c>
      <c r="R196" s="23">
        <f t="shared" si="211"/>
        <v>3232.12</v>
      </c>
      <c r="S196" s="23">
        <f t="shared" si="212"/>
        <v>6421.7999999999993</v>
      </c>
      <c r="T196" s="23">
        <f t="shared" si="213"/>
        <v>38767.879999999997</v>
      </c>
      <c r="U196" s="120" t="s">
        <v>355</v>
      </c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  <c r="IW196" s="24"/>
      <c r="IX196" s="24"/>
      <c r="IY196" s="24"/>
      <c r="IZ196" s="24"/>
      <c r="JA196" s="24"/>
      <c r="JB196" s="24"/>
      <c r="JC196" s="24"/>
      <c r="JD196" s="24"/>
      <c r="JE196" s="24"/>
      <c r="JF196" s="24"/>
      <c r="JG196" s="24"/>
      <c r="JH196" s="24"/>
      <c r="JI196" s="24"/>
      <c r="JJ196" s="24"/>
      <c r="JK196" s="24"/>
      <c r="JL196" s="24"/>
      <c r="JM196" s="24"/>
      <c r="JN196" s="24"/>
      <c r="JO196" s="24"/>
      <c r="JP196" s="24"/>
      <c r="JQ196" s="24"/>
      <c r="JR196" s="24"/>
      <c r="JS196" s="24"/>
      <c r="JT196" s="24"/>
      <c r="JU196" s="24"/>
      <c r="JV196" s="24"/>
      <c r="JW196" s="24"/>
      <c r="JX196" s="24"/>
      <c r="JY196" s="24"/>
      <c r="JZ196" s="24"/>
      <c r="KA196" s="24"/>
      <c r="KB196" s="24"/>
      <c r="KC196" s="24"/>
      <c r="KD196" s="24"/>
      <c r="KE196" s="24"/>
      <c r="KF196" s="24"/>
      <c r="KG196" s="24"/>
      <c r="KH196" s="24"/>
      <c r="KI196" s="24"/>
      <c r="KJ196" s="24"/>
      <c r="KK196" s="24"/>
      <c r="KL196" s="24"/>
      <c r="KM196" s="24"/>
      <c r="KN196" s="24"/>
      <c r="KO196" s="24"/>
      <c r="KP196" s="24"/>
      <c r="KQ196" s="24"/>
      <c r="KR196" s="24"/>
      <c r="KS196" s="24"/>
      <c r="KT196" s="24"/>
      <c r="KU196" s="24"/>
      <c r="KV196" s="24"/>
      <c r="KW196" s="24"/>
      <c r="KX196" s="24"/>
      <c r="KY196" s="24"/>
      <c r="KZ196" s="24"/>
      <c r="LA196" s="24"/>
      <c r="LB196" s="24"/>
      <c r="LC196" s="24"/>
      <c r="LD196" s="24"/>
      <c r="LE196" s="24"/>
      <c r="LF196" s="24"/>
      <c r="LG196" s="24"/>
      <c r="LH196" s="24"/>
      <c r="LI196" s="24"/>
      <c r="LJ196" s="24"/>
      <c r="LK196" s="24"/>
      <c r="LL196" s="24"/>
      <c r="LM196" s="24"/>
      <c r="LN196" s="24"/>
      <c r="LO196" s="24"/>
      <c r="LP196" s="24"/>
      <c r="LQ196" s="24"/>
      <c r="LR196" s="24"/>
      <c r="LS196" s="24"/>
    </row>
    <row r="197" spans="1:331" s="2" customFormat="1" ht="30" customHeight="1" x14ac:dyDescent="0.25">
      <c r="A197" s="57">
        <v>189</v>
      </c>
      <c r="B197" s="21" t="s">
        <v>222</v>
      </c>
      <c r="C197" s="57" t="s">
        <v>282</v>
      </c>
      <c r="D197" s="21" t="s">
        <v>221</v>
      </c>
      <c r="E197" s="21" t="s">
        <v>99</v>
      </c>
      <c r="F197" s="57" t="s">
        <v>265</v>
      </c>
      <c r="G197" s="67" t="s">
        <v>266</v>
      </c>
      <c r="H197" s="67" t="s">
        <v>266</v>
      </c>
      <c r="I197" s="23">
        <v>42000</v>
      </c>
      <c r="J197" s="23">
        <v>724.92</v>
      </c>
      <c r="K197" s="23">
        <v>25</v>
      </c>
      <c r="L197" s="23">
        <f t="shared" si="88"/>
        <v>1205.4000000000001</v>
      </c>
      <c r="M197" s="23">
        <f t="shared" si="206"/>
        <v>2981.9999999999995</v>
      </c>
      <c r="N197" s="23">
        <f t="shared" si="207"/>
        <v>462.00000000000006</v>
      </c>
      <c r="O197" s="23">
        <f t="shared" si="208"/>
        <v>1276.8</v>
      </c>
      <c r="P197" s="23">
        <f t="shared" si="209"/>
        <v>2977.8</v>
      </c>
      <c r="Q197" s="23">
        <f t="shared" si="210"/>
        <v>2482.1999999999998</v>
      </c>
      <c r="R197" s="23">
        <f t="shared" si="211"/>
        <v>3232.12</v>
      </c>
      <c r="S197" s="23">
        <f t="shared" si="212"/>
        <v>6421.7999999999993</v>
      </c>
      <c r="T197" s="23">
        <f t="shared" si="213"/>
        <v>38767.879999999997</v>
      </c>
      <c r="U197" s="120" t="s">
        <v>355</v>
      </c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  <c r="IW197" s="24"/>
      <c r="IX197" s="24"/>
      <c r="IY197" s="24"/>
      <c r="IZ197" s="24"/>
      <c r="JA197" s="24"/>
      <c r="JB197" s="24"/>
      <c r="JC197" s="24"/>
      <c r="JD197" s="24"/>
      <c r="JE197" s="24"/>
      <c r="JF197" s="24"/>
      <c r="JG197" s="24"/>
      <c r="JH197" s="24"/>
      <c r="JI197" s="24"/>
      <c r="JJ197" s="24"/>
      <c r="JK197" s="24"/>
      <c r="JL197" s="24"/>
      <c r="JM197" s="24"/>
      <c r="JN197" s="24"/>
      <c r="JO197" s="24"/>
      <c r="JP197" s="24"/>
      <c r="JQ197" s="24"/>
      <c r="JR197" s="24"/>
      <c r="JS197" s="24"/>
      <c r="JT197" s="24"/>
      <c r="JU197" s="24"/>
      <c r="JV197" s="24"/>
      <c r="JW197" s="24"/>
      <c r="JX197" s="24"/>
      <c r="JY197" s="24"/>
      <c r="JZ197" s="24"/>
      <c r="KA197" s="24"/>
      <c r="KB197" s="24"/>
      <c r="KC197" s="24"/>
      <c r="KD197" s="24"/>
      <c r="KE197" s="24"/>
      <c r="KF197" s="24"/>
      <c r="KG197" s="24"/>
      <c r="KH197" s="24"/>
      <c r="KI197" s="24"/>
      <c r="KJ197" s="24"/>
      <c r="KK197" s="24"/>
      <c r="KL197" s="24"/>
      <c r="KM197" s="24"/>
      <c r="KN197" s="24"/>
      <c r="KO197" s="24"/>
      <c r="KP197" s="24"/>
      <c r="KQ197" s="24"/>
      <c r="KR197" s="24"/>
      <c r="KS197" s="24"/>
      <c r="KT197" s="24"/>
      <c r="KU197" s="24"/>
      <c r="KV197" s="24"/>
      <c r="KW197" s="24"/>
      <c r="KX197" s="24"/>
      <c r="KY197" s="24"/>
      <c r="KZ197" s="24"/>
      <c r="LA197" s="24"/>
      <c r="LB197" s="24"/>
      <c r="LC197" s="24"/>
      <c r="LD197" s="24"/>
      <c r="LE197" s="24"/>
      <c r="LF197" s="24"/>
      <c r="LG197" s="24"/>
      <c r="LH197" s="24"/>
      <c r="LI197" s="24"/>
      <c r="LJ197" s="24"/>
      <c r="LK197" s="24"/>
      <c r="LL197" s="24"/>
      <c r="LM197" s="24"/>
      <c r="LN197" s="24"/>
      <c r="LO197" s="24"/>
      <c r="LP197" s="24"/>
      <c r="LQ197" s="24"/>
      <c r="LR197" s="24"/>
      <c r="LS197" s="24"/>
    </row>
    <row r="198" spans="1:331" s="2" customFormat="1" ht="30" customHeight="1" x14ac:dyDescent="0.25">
      <c r="A198" s="57">
        <v>190</v>
      </c>
      <c r="B198" s="21" t="s">
        <v>173</v>
      </c>
      <c r="C198" s="57" t="s">
        <v>282</v>
      </c>
      <c r="D198" s="21" t="s">
        <v>174</v>
      </c>
      <c r="E198" s="21" t="s">
        <v>102</v>
      </c>
      <c r="F198" s="57" t="s">
        <v>265</v>
      </c>
      <c r="G198" s="67" t="s">
        <v>266</v>
      </c>
      <c r="H198" s="67" t="s">
        <v>266</v>
      </c>
      <c r="I198" s="23">
        <v>45000</v>
      </c>
      <c r="J198" s="23">
        <v>1148.33</v>
      </c>
      <c r="K198" s="23">
        <v>25</v>
      </c>
      <c r="L198" s="23">
        <f t="shared" si="88"/>
        <v>1291.5</v>
      </c>
      <c r="M198" s="23">
        <f t="shared" si="206"/>
        <v>3194.9999999999995</v>
      </c>
      <c r="N198" s="23">
        <f t="shared" si="207"/>
        <v>495.00000000000006</v>
      </c>
      <c r="O198" s="23">
        <f t="shared" si="208"/>
        <v>1368</v>
      </c>
      <c r="P198" s="23">
        <f t="shared" si="209"/>
        <v>3190.5</v>
      </c>
      <c r="Q198" s="23">
        <f t="shared" si="210"/>
        <v>2659.5</v>
      </c>
      <c r="R198" s="23">
        <f t="shared" si="211"/>
        <v>3832.83</v>
      </c>
      <c r="S198" s="23">
        <f t="shared" si="212"/>
        <v>6880.5</v>
      </c>
      <c r="T198" s="23">
        <f t="shared" si="213"/>
        <v>41167.17</v>
      </c>
      <c r="U198" s="120" t="s">
        <v>355</v>
      </c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  <c r="IW198" s="24"/>
      <c r="IX198" s="24"/>
      <c r="IY198" s="24"/>
      <c r="IZ198" s="24"/>
      <c r="JA198" s="24"/>
      <c r="JB198" s="24"/>
      <c r="JC198" s="24"/>
      <c r="JD198" s="24"/>
      <c r="JE198" s="24"/>
      <c r="JF198" s="24"/>
      <c r="JG198" s="24"/>
      <c r="JH198" s="24"/>
      <c r="JI198" s="24"/>
      <c r="JJ198" s="24"/>
      <c r="JK198" s="24"/>
      <c r="JL198" s="24"/>
      <c r="JM198" s="24"/>
      <c r="JN198" s="24"/>
      <c r="JO198" s="24"/>
      <c r="JP198" s="24"/>
      <c r="JQ198" s="24"/>
      <c r="JR198" s="24"/>
      <c r="JS198" s="24"/>
      <c r="JT198" s="24"/>
      <c r="JU198" s="24"/>
      <c r="JV198" s="24"/>
      <c r="JW198" s="24"/>
      <c r="JX198" s="24"/>
      <c r="JY198" s="24"/>
      <c r="JZ198" s="24"/>
      <c r="KA198" s="24"/>
      <c r="KB198" s="24"/>
      <c r="KC198" s="24"/>
      <c r="KD198" s="24"/>
      <c r="KE198" s="24"/>
      <c r="KF198" s="24"/>
      <c r="KG198" s="24"/>
      <c r="KH198" s="24"/>
      <c r="KI198" s="24"/>
      <c r="KJ198" s="24"/>
      <c r="KK198" s="24"/>
      <c r="KL198" s="24"/>
      <c r="KM198" s="24"/>
      <c r="KN198" s="24"/>
      <c r="KO198" s="24"/>
      <c r="KP198" s="24"/>
      <c r="KQ198" s="24"/>
      <c r="KR198" s="24"/>
      <c r="KS198" s="24"/>
      <c r="KT198" s="24"/>
      <c r="KU198" s="24"/>
      <c r="KV198" s="24"/>
      <c r="KW198" s="24"/>
      <c r="KX198" s="24"/>
      <c r="KY198" s="24"/>
      <c r="KZ198" s="24"/>
      <c r="LA198" s="24"/>
      <c r="LB198" s="24"/>
      <c r="LC198" s="24"/>
      <c r="LD198" s="24"/>
      <c r="LE198" s="24"/>
      <c r="LF198" s="24"/>
      <c r="LG198" s="24"/>
      <c r="LH198" s="24"/>
      <c r="LI198" s="24"/>
      <c r="LJ198" s="24"/>
      <c r="LK198" s="24"/>
      <c r="LL198" s="24"/>
      <c r="LM198" s="24"/>
      <c r="LN198" s="24"/>
      <c r="LO198" s="24"/>
      <c r="LP198" s="24"/>
      <c r="LQ198" s="24"/>
      <c r="LR198" s="24"/>
      <c r="LS198" s="24"/>
    </row>
    <row r="199" spans="1:331" s="2" customFormat="1" ht="30" customHeight="1" x14ac:dyDescent="0.25">
      <c r="A199" s="57">
        <v>191</v>
      </c>
      <c r="B199" s="21" t="s">
        <v>121</v>
      </c>
      <c r="C199" s="57" t="s">
        <v>282</v>
      </c>
      <c r="D199" s="21" t="s">
        <v>120</v>
      </c>
      <c r="E199" s="21" t="s">
        <v>102</v>
      </c>
      <c r="F199" s="57" t="s">
        <v>265</v>
      </c>
      <c r="G199" s="67" t="s">
        <v>266</v>
      </c>
      <c r="H199" s="67" t="s">
        <v>266</v>
      </c>
      <c r="I199" s="23">
        <v>45000</v>
      </c>
      <c r="J199" s="23">
        <v>1148.33</v>
      </c>
      <c r="K199" s="23">
        <v>25</v>
      </c>
      <c r="L199" s="23">
        <f t="shared" si="88"/>
        <v>1291.5</v>
      </c>
      <c r="M199" s="23">
        <f>I199*7.1%</f>
        <v>3194.9999999999995</v>
      </c>
      <c r="N199" s="23">
        <f>I199*1.1%</f>
        <v>495.00000000000006</v>
      </c>
      <c r="O199" s="23">
        <f>I199*3.04%</f>
        <v>1368</v>
      </c>
      <c r="P199" s="23">
        <f>I199*7.09%</f>
        <v>3190.5</v>
      </c>
      <c r="Q199" s="23">
        <f>+L199+O199</f>
        <v>2659.5</v>
      </c>
      <c r="R199" s="23">
        <f>SUM(J199+K199+L199+O199)</f>
        <v>3832.83</v>
      </c>
      <c r="S199" s="23">
        <f>SUM(M199+N199+P199)</f>
        <v>6880.5</v>
      </c>
      <c r="T199" s="23">
        <f>I199-R199</f>
        <v>41167.17</v>
      </c>
      <c r="U199" s="120" t="s">
        <v>355</v>
      </c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  <c r="IW199" s="24"/>
      <c r="IX199" s="24"/>
      <c r="IY199" s="24"/>
      <c r="IZ199" s="24"/>
      <c r="JA199" s="24"/>
      <c r="JB199" s="24"/>
      <c r="JC199" s="24"/>
      <c r="JD199" s="24"/>
      <c r="JE199" s="24"/>
      <c r="JF199" s="24"/>
      <c r="JG199" s="24"/>
      <c r="JH199" s="24"/>
      <c r="JI199" s="24"/>
      <c r="JJ199" s="24"/>
      <c r="JK199" s="24"/>
      <c r="JL199" s="24"/>
      <c r="JM199" s="24"/>
      <c r="JN199" s="24"/>
      <c r="JO199" s="24"/>
      <c r="JP199" s="24"/>
      <c r="JQ199" s="24"/>
      <c r="JR199" s="24"/>
      <c r="JS199" s="24"/>
      <c r="JT199" s="24"/>
      <c r="JU199" s="24"/>
      <c r="JV199" s="24"/>
      <c r="JW199" s="24"/>
      <c r="JX199" s="24"/>
      <c r="JY199" s="24"/>
      <c r="JZ199" s="24"/>
      <c r="KA199" s="24"/>
      <c r="KB199" s="24"/>
      <c r="KC199" s="24"/>
      <c r="KD199" s="24"/>
      <c r="KE199" s="24"/>
      <c r="KF199" s="24"/>
      <c r="KG199" s="24"/>
      <c r="KH199" s="24"/>
      <c r="KI199" s="24"/>
      <c r="KJ199" s="24"/>
      <c r="KK199" s="24"/>
      <c r="KL199" s="24"/>
      <c r="KM199" s="24"/>
      <c r="KN199" s="24"/>
      <c r="KO199" s="24"/>
      <c r="KP199" s="24"/>
      <c r="KQ199" s="24"/>
      <c r="KR199" s="24"/>
      <c r="KS199" s="24"/>
      <c r="KT199" s="24"/>
      <c r="KU199" s="24"/>
      <c r="KV199" s="24"/>
      <c r="KW199" s="24"/>
      <c r="KX199" s="24"/>
      <c r="KY199" s="24"/>
      <c r="KZ199" s="24"/>
      <c r="LA199" s="24"/>
      <c r="LB199" s="24"/>
      <c r="LC199" s="24"/>
      <c r="LD199" s="24"/>
      <c r="LE199" s="24"/>
      <c r="LF199" s="24"/>
      <c r="LG199" s="24"/>
      <c r="LH199" s="24"/>
      <c r="LI199" s="24"/>
      <c r="LJ199" s="24"/>
      <c r="LK199" s="24"/>
      <c r="LL199" s="24"/>
      <c r="LM199" s="24"/>
      <c r="LN199" s="24"/>
      <c r="LO199" s="24"/>
      <c r="LP199" s="24"/>
      <c r="LQ199" s="24"/>
      <c r="LR199" s="24"/>
      <c r="LS199" s="24"/>
    </row>
    <row r="200" spans="1:331" s="2" customFormat="1" ht="30" customHeight="1" x14ac:dyDescent="0.25">
      <c r="A200" s="57">
        <v>192</v>
      </c>
      <c r="B200" s="21" t="s">
        <v>223</v>
      </c>
      <c r="C200" s="57" t="s">
        <v>282</v>
      </c>
      <c r="D200" s="21" t="s">
        <v>120</v>
      </c>
      <c r="E200" s="21" t="s">
        <v>99</v>
      </c>
      <c r="F200" s="57" t="s">
        <v>265</v>
      </c>
      <c r="G200" s="67" t="s">
        <v>266</v>
      </c>
      <c r="H200" s="67" t="s">
        <v>266</v>
      </c>
      <c r="I200" s="23">
        <v>42000</v>
      </c>
      <c r="J200" s="23">
        <v>724.92</v>
      </c>
      <c r="K200" s="23">
        <v>25</v>
      </c>
      <c r="L200" s="23">
        <f t="shared" si="88"/>
        <v>1205.4000000000001</v>
      </c>
      <c r="M200" s="23">
        <f t="shared" si="206"/>
        <v>2981.9999999999995</v>
      </c>
      <c r="N200" s="23">
        <f t="shared" si="207"/>
        <v>462.00000000000006</v>
      </c>
      <c r="O200" s="23">
        <f t="shared" si="208"/>
        <v>1276.8</v>
      </c>
      <c r="P200" s="23">
        <f t="shared" si="209"/>
        <v>2977.8</v>
      </c>
      <c r="Q200" s="23">
        <f t="shared" si="210"/>
        <v>2482.1999999999998</v>
      </c>
      <c r="R200" s="23">
        <f t="shared" si="211"/>
        <v>3232.12</v>
      </c>
      <c r="S200" s="23">
        <f t="shared" si="212"/>
        <v>6421.7999999999993</v>
      </c>
      <c r="T200" s="23">
        <f t="shared" si="213"/>
        <v>38767.879999999997</v>
      </c>
      <c r="U200" s="120" t="s">
        <v>355</v>
      </c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4"/>
      <c r="IW200" s="24"/>
      <c r="IX200" s="24"/>
      <c r="IY200" s="24"/>
      <c r="IZ200" s="24"/>
      <c r="JA200" s="24"/>
      <c r="JB200" s="24"/>
      <c r="JC200" s="24"/>
      <c r="JD200" s="24"/>
      <c r="JE200" s="24"/>
      <c r="JF200" s="24"/>
      <c r="JG200" s="24"/>
      <c r="JH200" s="24"/>
      <c r="JI200" s="24"/>
      <c r="JJ200" s="24"/>
      <c r="JK200" s="24"/>
      <c r="JL200" s="24"/>
      <c r="JM200" s="24"/>
      <c r="JN200" s="24"/>
      <c r="JO200" s="24"/>
      <c r="JP200" s="24"/>
      <c r="JQ200" s="24"/>
      <c r="JR200" s="24"/>
      <c r="JS200" s="24"/>
      <c r="JT200" s="24"/>
      <c r="JU200" s="24"/>
      <c r="JV200" s="24"/>
      <c r="JW200" s="24"/>
      <c r="JX200" s="24"/>
      <c r="JY200" s="24"/>
      <c r="JZ200" s="24"/>
      <c r="KA200" s="24"/>
      <c r="KB200" s="24"/>
      <c r="KC200" s="24"/>
      <c r="KD200" s="24"/>
      <c r="KE200" s="24"/>
      <c r="KF200" s="24"/>
      <c r="KG200" s="24"/>
      <c r="KH200" s="24"/>
      <c r="KI200" s="24"/>
      <c r="KJ200" s="24"/>
      <c r="KK200" s="24"/>
      <c r="KL200" s="24"/>
      <c r="KM200" s="24"/>
      <c r="KN200" s="24"/>
      <c r="KO200" s="24"/>
      <c r="KP200" s="24"/>
      <c r="KQ200" s="24"/>
      <c r="KR200" s="24"/>
      <c r="KS200" s="24"/>
      <c r="KT200" s="24"/>
      <c r="KU200" s="24"/>
      <c r="KV200" s="24"/>
      <c r="KW200" s="24"/>
      <c r="KX200" s="24"/>
      <c r="KY200" s="24"/>
      <c r="KZ200" s="24"/>
      <c r="LA200" s="24"/>
      <c r="LB200" s="24"/>
      <c r="LC200" s="24"/>
      <c r="LD200" s="24"/>
      <c r="LE200" s="24"/>
      <c r="LF200" s="24"/>
      <c r="LG200" s="24"/>
      <c r="LH200" s="24"/>
      <c r="LI200" s="24"/>
      <c r="LJ200" s="24"/>
      <c r="LK200" s="24"/>
      <c r="LL200" s="24"/>
      <c r="LM200" s="24"/>
      <c r="LN200" s="24"/>
      <c r="LO200" s="24"/>
      <c r="LP200" s="24"/>
      <c r="LQ200" s="24"/>
      <c r="LR200" s="24"/>
      <c r="LS200" s="24"/>
    </row>
    <row r="201" spans="1:331" s="39" customFormat="1" ht="30" customHeight="1" x14ac:dyDescent="0.25">
      <c r="A201" s="57">
        <v>193</v>
      </c>
      <c r="B201" s="21" t="s">
        <v>417</v>
      </c>
      <c r="C201" s="57" t="s">
        <v>283</v>
      </c>
      <c r="D201" s="21" t="s">
        <v>120</v>
      </c>
      <c r="E201" s="21" t="s">
        <v>102</v>
      </c>
      <c r="F201" s="57" t="s">
        <v>265</v>
      </c>
      <c r="G201" s="67" t="s">
        <v>266</v>
      </c>
      <c r="H201" s="67" t="s">
        <v>266</v>
      </c>
      <c r="I201" s="23">
        <v>40000</v>
      </c>
      <c r="J201" s="23">
        <v>442.65</v>
      </c>
      <c r="K201" s="23">
        <v>25</v>
      </c>
      <c r="L201" s="23">
        <f t="shared" si="88"/>
        <v>1148</v>
      </c>
      <c r="M201" s="23">
        <f t="shared" si="206"/>
        <v>2839.9999999999995</v>
      </c>
      <c r="N201" s="23">
        <f t="shared" si="207"/>
        <v>440.00000000000006</v>
      </c>
      <c r="O201" s="23">
        <f t="shared" si="208"/>
        <v>1216</v>
      </c>
      <c r="P201" s="23">
        <f t="shared" si="209"/>
        <v>2836</v>
      </c>
      <c r="Q201" s="23">
        <f t="shared" si="210"/>
        <v>2364</v>
      </c>
      <c r="R201" s="23">
        <f t="shared" si="211"/>
        <v>2831.65</v>
      </c>
      <c r="S201" s="23">
        <f t="shared" si="212"/>
        <v>6116</v>
      </c>
      <c r="T201" s="23">
        <f t="shared" si="213"/>
        <v>37168.35</v>
      </c>
      <c r="U201" s="120" t="s">
        <v>355</v>
      </c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  <c r="IV201" s="24"/>
      <c r="IW201" s="24"/>
      <c r="IX201" s="24"/>
      <c r="IY201" s="24"/>
      <c r="IZ201" s="24"/>
      <c r="JA201" s="24"/>
      <c r="JB201" s="24"/>
      <c r="JC201" s="24"/>
      <c r="JD201" s="24"/>
      <c r="JE201" s="24"/>
      <c r="JF201" s="24"/>
      <c r="JG201" s="24"/>
      <c r="JH201" s="24"/>
      <c r="JI201" s="24"/>
      <c r="JJ201" s="24"/>
      <c r="JK201" s="24"/>
      <c r="JL201" s="24"/>
      <c r="JM201" s="24"/>
      <c r="JN201" s="24"/>
      <c r="JO201" s="24"/>
      <c r="JP201" s="24"/>
      <c r="JQ201" s="24"/>
      <c r="JR201" s="24"/>
      <c r="JS201" s="24"/>
      <c r="JT201" s="24"/>
      <c r="JU201" s="24"/>
      <c r="JV201" s="24"/>
      <c r="JW201" s="24"/>
      <c r="JX201" s="24"/>
      <c r="JY201" s="24"/>
      <c r="JZ201" s="24"/>
      <c r="KA201" s="24"/>
      <c r="KB201" s="24"/>
      <c r="KC201" s="24"/>
      <c r="KD201" s="24"/>
      <c r="KE201" s="24"/>
      <c r="KF201" s="24"/>
      <c r="KG201" s="24"/>
      <c r="KH201" s="24"/>
      <c r="KI201" s="24"/>
      <c r="KJ201" s="24"/>
      <c r="KK201" s="24"/>
      <c r="KL201" s="24"/>
      <c r="KM201" s="24"/>
      <c r="KN201" s="24"/>
      <c r="KO201" s="24"/>
      <c r="KP201" s="24"/>
      <c r="KQ201" s="24"/>
      <c r="KR201" s="24"/>
      <c r="KS201" s="24"/>
      <c r="KT201" s="24"/>
      <c r="KU201" s="24"/>
      <c r="KV201" s="24"/>
      <c r="KW201" s="24"/>
      <c r="KX201" s="24"/>
      <c r="KY201" s="24"/>
      <c r="KZ201" s="24"/>
      <c r="LA201" s="24"/>
      <c r="LB201" s="24"/>
      <c r="LC201" s="24"/>
      <c r="LD201" s="24"/>
      <c r="LE201" s="24"/>
      <c r="LF201" s="24"/>
      <c r="LG201" s="24"/>
      <c r="LH201" s="24"/>
      <c r="LI201" s="24"/>
      <c r="LJ201" s="24"/>
      <c r="LK201" s="24"/>
      <c r="LL201" s="24"/>
      <c r="LM201" s="24"/>
      <c r="LN201" s="24"/>
      <c r="LO201" s="24"/>
      <c r="LP201" s="24"/>
      <c r="LQ201" s="24"/>
      <c r="LR201" s="24"/>
      <c r="LS201" s="24"/>
    </row>
    <row r="202" spans="1:331" s="2" customFormat="1" ht="30" customHeight="1" x14ac:dyDescent="0.25">
      <c r="A202" s="57">
        <v>194</v>
      </c>
      <c r="B202" s="21" t="s">
        <v>123</v>
      </c>
      <c r="C202" s="57" t="s">
        <v>283</v>
      </c>
      <c r="D202" s="21" t="s">
        <v>122</v>
      </c>
      <c r="E202" s="21" t="s">
        <v>1</v>
      </c>
      <c r="F202" s="57" t="s">
        <v>265</v>
      </c>
      <c r="G202" s="67" t="s">
        <v>266</v>
      </c>
      <c r="H202" s="67" t="s">
        <v>266</v>
      </c>
      <c r="I202" s="23">
        <v>50000</v>
      </c>
      <c r="J202" s="23">
        <v>1854</v>
      </c>
      <c r="K202" s="23">
        <v>25</v>
      </c>
      <c r="L202" s="23">
        <f t="shared" ref="L202:L262" si="214">I202*2.87%</f>
        <v>1435</v>
      </c>
      <c r="M202" s="23">
        <f t="shared" si="206"/>
        <v>3549.9999999999995</v>
      </c>
      <c r="N202" s="23">
        <f t="shared" si="207"/>
        <v>550</v>
      </c>
      <c r="O202" s="23">
        <f t="shared" si="208"/>
        <v>1520</v>
      </c>
      <c r="P202" s="23">
        <f t="shared" si="209"/>
        <v>3545.0000000000005</v>
      </c>
      <c r="Q202" s="23">
        <f t="shared" si="210"/>
        <v>2955</v>
      </c>
      <c r="R202" s="23">
        <f t="shared" si="211"/>
        <v>4834</v>
      </c>
      <c r="S202" s="23">
        <f t="shared" si="212"/>
        <v>7645</v>
      </c>
      <c r="T202" s="23">
        <f t="shared" si="213"/>
        <v>45166</v>
      </c>
      <c r="U202" s="120" t="s">
        <v>355</v>
      </c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  <c r="IW202" s="24"/>
      <c r="IX202" s="24"/>
      <c r="IY202" s="24"/>
      <c r="IZ202" s="24"/>
      <c r="JA202" s="24"/>
      <c r="JB202" s="24"/>
      <c r="JC202" s="24"/>
      <c r="JD202" s="24"/>
      <c r="JE202" s="24"/>
      <c r="JF202" s="24"/>
      <c r="JG202" s="24"/>
      <c r="JH202" s="24"/>
      <c r="JI202" s="24"/>
      <c r="JJ202" s="24"/>
      <c r="JK202" s="24"/>
      <c r="JL202" s="24"/>
      <c r="JM202" s="24"/>
      <c r="JN202" s="24"/>
      <c r="JO202" s="24"/>
      <c r="JP202" s="24"/>
      <c r="JQ202" s="24"/>
      <c r="JR202" s="24"/>
      <c r="JS202" s="24"/>
      <c r="JT202" s="24"/>
      <c r="JU202" s="24"/>
      <c r="JV202" s="24"/>
      <c r="JW202" s="24"/>
      <c r="JX202" s="24"/>
      <c r="JY202" s="24"/>
      <c r="JZ202" s="24"/>
      <c r="KA202" s="24"/>
      <c r="KB202" s="24"/>
      <c r="KC202" s="24"/>
      <c r="KD202" s="24"/>
      <c r="KE202" s="24"/>
      <c r="KF202" s="24"/>
      <c r="KG202" s="24"/>
      <c r="KH202" s="24"/>
      <c r="KI202" s="24"/>
      <c r="KJ202" s="24"/>
      <c r="KK202" s="24"/>
      <c r="KL202" s="24"/>
      <c r="KM202" s="24"/>
      <c r="KN202" s="24"/>
      <c r="KO202" s="24"/>
      <c r="KP202" s="24"/>
      <c r="KQ202" s="24"/>
      <c r="KR202" s="24"/>
      <c r="KS202" s="24"/>
      <c r="KT202" s="24"/>
      <c r="KU202" s="24"/>
      <c r="KV202" s="24"/>
      <c r="KW202" s="24"/>
      <c r="KX202" s="24"/>
      <c r="KY202" s="24"/>
      <c r="KZ202" s="24"/>
      <c r="LA202" s="24"/>
      <c r="LB202" s="24"/>
      <c r="LC202" s="24"/>
      <c r="LD202" s="24"/>
      <c r="LE202" s="24"/>
      <c r="LF202" s="24"/>
      <c r="LG202" s="24"/>
      <c r="LH202" s="24"/>
      <c r="LI202" s="24"/>
      <c r="LJ202" s="24"/>
      <c r="LK202" s="24"/>
      <c r="LL202" s="24"/>
      <c r="LM202" s="24"/>
      <c r="LN202" s="24"/>
      <c r="LO202" s="24"/>
      <c r="LP202" s="24"/>
      <c r="LQ202" s="24"/>
      <c r="LR202" s="24"/>
      <c r="LS202" s="24"/>
    </row>
    <row r="203" spans="1:331" s="2" customFormat="1" ht="30" customHeight="1" x14ac:dyDescent="0.25">
      <c r="A203" s="57">
        <v>195</v>
      </c>
      <c r="B203" s="21" t="s">
        <v>224</v>
      </c>
      <c r="C203" s="57" t="s">
        <v>282</v>
      </c>
      <c r="D203" s="21" t="s">
        <v>122</v>
      </c>
      <c r="E203" s="21" t="s">
        <v>99</v>
      </c>
      <c r="F203" s="57" t="s">
        <v>265</v>
      </c>
      <c r="G203" s="67" t="s">
        <v>266</v>
      </c>
      <c r="H203" s="67" t="s">
        <v>266</v>
      </c>
      <c r="I203" s="23">
        <v>42000</v>
      </c>
      <c r="J203" s="23">
        <v>724.92</v>
      </c>
      <c r="K203" s="23">
        <v>25</v>
      </c>
      <c r="L203" s="23">
        <f t="shared" si="214"/>
        <v>1205.4000000000001</v>
      </c>
      <c r="M203" s="23">
        <f t="shared" si="206"/>
        <v>2981.9999999999995</v>
      </c>
      <c r="N203" s="23">
        <f t="shared" si="207"/>
        <v>462.00000000000006</v>
      </c>
      <c r="O203" s="23">
        <f t="shared" si="208"/>
        <v>1276.8</v>
      </c>
      <c r="P203" s="23">
        <f t="shared" si="209"/>
        <v>2977.8</v>
      </c>
      <c r="Q203" s="23">
        <f t="shared" si="210"/>
        <v>2482.1999999999998</v>
      </c>
      <c r="R203" s="23">
        <f t="shared" si="211"/>
        <v>3232.12</v>
      </c>
      <c r="S203" s="23">
        <f t="shared" si="212"/>
        <v>6421.7999999999993</v>
      </c>
      <c r="T203" s="23">
        <f t="shared" si="213"/>
        <v>38767.879999999997</v>
      </c>
      <c r="U203" s="120" t="s">
        <v>355</v>
      </c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  <c r="IW203" s="24"/>
      <c r="IX203" s="24"/>
      <c r="IY203" s="24"/>
      <c r="IZ203" s="24"/>
      <c r="JA203" s="24"/>
      <c r="JB203" s="24"/>
      <c r="JC203" s="24"/>
      <c r="JD203" s="24"/>
      <c r="JE203" s="24"/>
      <c r="JF203" s="24"/>
      <c r="JG203" s="24"/>
      <c r="JH203" s="24"/>
      <c r="JI203" s="24"/>
      <c r="JJ203" s="24"/>
      <c r="JK203" s="24"/>
      <c r="JL203" s="24"/>
      <c r="JM203" s="24"/>
      <c r="JN203" s="24"/>
      <c r="JO203" s="24"/>
      <c r="JP203" s="24"/>
      <c r="JQ203" s="24"/>
      <c r="JR203" s="24"/>
      <c r="JS203" s="24"/>
      <c r="JT203" s="24"/>
      <c r="JU203" s="24"/>
      <c r="JV203" s="24"/>
      <c r="JW203" s="24"/>
      <c r="JX203" s="24"/>
      <c r="JY203" s="24"/>
      <c r="JZ203" s="24"/>
      <c r="KA203" s="24"/>
      <c r="KB203" s="24"/>
      <c r="KC203" s="24"/>
      <c r="KD203" s="24"/>
      <c r="KE203" s="24"/>
      <c r="KF203" s="24"/>
      <c r="KG203" s="24"/>
      <c r="KH203" s="24"/>
      <c r="KI203" s="24"/>
      <c r="KJ203" s="24"/>
      <c r="KK203" s="24"/>
      <c r="KL203" s="24"/>
      <c r="KM203" s="24"/>
      <c r="KN203" s="24"/>
      <c r="KO203" s="24"/>
      <c r="KP203" s="24"/>
      <c r="KQ203" s="24"/>
      <c r="KR203" s="24"/>
      <c r="KS203" s="24"/>
      <c r="KT203" s="24"/>
      <c r="KU203" s="24"/>
      <c r="KV203" s="24"/>
      <c r="KW203" s="24"/>
      <c r="KX203" s="24"/>
      <c r="KY203" s="24"/>
      <c r="KZ203" s="24"/>
      <c r="LA203" s="24"/>
      <c r="LB203" s="24"/>
      <c r="LC203" s="24"/>
      <c r="LD203" s="24"/>
      <c r="LE203" s="24"/>
      <c r="LF203" s="24"/>
      <c r="LG203" s="24"/>
      <c r="LH203" s="24"/>
      <c r="LI203" s="24"/>
      <c r="LJ203" s="24"/>
      <c r="LK203" s="24"/>
      <c r="LL203" s="24"/>
      <c r="LM203" s="24"/>
      <c r="LN203" s="24"/>
      <c r="LO203" s="24"/>
      <c r="LP203" s="24"/>
      <c r="LQ203" s="24"/>
      <c r="LR203" s="24"/>
      <c r="LS203" s="24"/>
    </row>
    <row r="204" spans="1:331" s="2" customFormat="1" ht="30" customHeight="1" x14ac:dyDescent="0.25">
      <c r="A204" s="57">
        <v>196</v>
      </c>
      <c r="B204" s="21" t="s">
        <v>261</v>
      </c>
      <c r="C204" s="57" t="s">
        <v>283</v>
      </c>
      <c r="D204" s="21" t="s">
        <v>122</v>
      </c>
      <c r="E204" s="21" t="s">
        <v>99</v>
      </c>
      <c r="F204" s="57" t="s">
        <v>265</v>
      </c>
      <c r="G204" s="67" t="s">
        <v>266</v>
      </c>
      <c r="H204" s="67" t="s">
        <v>266</v>
      </c>
      <c r="I204" s="23">
        <v>42000</v>
      </c>
      <c r="J204" s="23">
        <v>724.92</v>
      </c>
      <c r="K204" s="23">
        <v>25</v>
      </c>
      <c r="L204" s="23">
        <f t="shared" si="214"/>
        <v>1205.4000000000001</v>
      </c>
      <c r="M204" s="23">
        <f t="shared" si="206"/>
        <v>2981.9999999999995</v>
      </c>
      <c r="N204" s="23">
        <f t="shared" si="207"/>
        <v>462.00000000000006</v>
      </c>
      <c r="O204" s="23">
        <f t="shared" si="208"/>
        <v>1276.8</v>
      </c>
      <c r="P204" s="23">
        <f t="shared" si="209"/>
        <v>2977.8</v>
      </c>
      <c r="Q204" s="23">
        <f t="shared" si="210"/>
        <v>2482.1999999999998</v>
      </c>
      <c r="R204" s="23">
        <f t="shared" si="211"/>
        <v>3232.12</v>
      </c>
      <c r="S204" s="23">
        <f t="shared" si="212"/>
        <v>6421.7999999999993</v>
      </c>
      <c r="T204" s="23">
        <f t="shared" si="213"/>
        <v>38767.879999999997</v>
      </c>
      <c r="U204" s="120" t="s">
        <v>355</v>
      </c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  <c r="IW204" s="24"/>
      <c r="IX204" s="24"/>
      <c r="IY204" s="24"/>
      <c r="IZ204" s="24"/>
      <c r="JA204" s="24"/>
      <c r="JB204" s="24"/>
      <c r="JC204" s="24"/>
      <c r="JD204" s="24"/>
      <c r="JE204" s="24"/>
      <c r="JF204" s="24"/>
      <c r="JG204" s="24"/>
      <c r="JH204" s="24"/>
      <c r="JI204" s="24"/>
      <c r="JJ204" s="24"/>
      <c r="JK204" s="24"/>
      <c r="JL204" s="24"/>
      <c r="JM204" s="24"/>
      <c r="JN204" s="24"/>
      <c r="JO204" s="24"/>
      <c r="JP204" s="24"/>
      <c r="JQ204" s="24"/>
      <c r="JR204" s="24"/>
      <c r="JS204" s="24"/>
      <c r="JT204" s="24"/>
      <c r="JU204" s="24"/>
      <c r="JV204" s="24"/>
      <c r="JW204" s="24"/>
      <c r="JX204" s="24"/>
      <c r="JY204" s="24"/>
      <c r="JZ204" s="24"/>
      <c r="KA204" s="24"/>
      <c r="KB204" s="24"/>
      <c r="KC204" s="24"/>
      <c r="KD204" s="24"/>
      <c r="KE204" s="24"/>
      <c r="KF204" s="24"/>
      <c r="KG204" s="24"/>
      <c r="KH204" s="24"/>
      <c r="KI204" s="24"/>
      <c r="KJ204" s="24"/>
      <c r="KK204" s="24"/>
      <c r="KL204" s="24"/>
      <c r="KM204" s="24"/>
      <c r="KN204" s="24"/>
      <c r="KO204" s="24"/>
      <c r="KP204" s="24"/>
      <c r="KQ204" s="24"/>
      <c r="KR204" s="24"/>
      <c r="KS204" s="24"/>
      <c r="KT204" s="24"/>
      <c r="KU204" s="24"/>
      <c r="KV204" s="24"/>
      <c r="KW204" s="24"/>
      <c r="KX204" s="24"/>
      <c r="KY204" s="24"/>
      <c r="KZ204" s="24"/>
      <c r="LA204" s="24"/>
      <c r="LB204" s="24"/>
      <c r="LC204" s="24"/>
      <c r="LD204" s="24"/>
      <c r="LE204" s="24"/>
      <c r="LF204" s="24"/>
      <c r="LG204" s="24"/>
      <c r="LH204" s="24"/>
      <c r="LI204" s="24"/>
      <c r="LJ204" s="24"/>
      <c r="LK204" s="24"/>
      <c r="LL204" s="24"/>
      <c r="LM204" s="24"/>
      <c r="LN204" s="24"/>
      <c r="LO204" s="24"/>
      <c r="LP204" s="24"/>
      <c r="LQ204" s="24"/>
      <c r="LR204" s="24"/>
      <c r="LS204" s="24"/>
    </row>
    <row r="205" spans="1:331" s="2" customFormat="1" ht="30" customHeight="1" x14ac:dyDescent="0.25">
      <c r="A205" s="57">
        <v>197</v>
      </c>
      <c r="B205" s="21" t="s">
        <v>225</v>
      </c>
      <c r="C205" s="57" t="s">
        <v>283</v>
      </c>
      <c r="D205" s="21" t="s">
        <v>226</v>
      </c>
      <c r="E205" s="21" t="s">
        <v>99</v>
      </c>
      <c r="F205" s="57" t="s">
        <v>265</v>
      </c>
      <c r="G205" s="67" t="s">
        <v>266</v>
      </c>
      <c r="H205" s="67" t="s">
        <v>266</v>
      </c>
      <c r="I205" s="23">
        <v>42000</v>
      </c>
      <c r="J205" s="23">
        <v>724.92</v>
      </c>
      <c r="K205" s="23">
        <v>25</v>
      </c>
      <c r="L205" s="23">
        <f t="shared" si="214"/>
        <v>1205.4000000000001</v>
      </c>
      <c r="M205" s="23">
        <f t="shared" ref="M205:M206" si="215">I205*7.1%</f>
        <v>2981.9999999999995</v>
      </c>
      <c r="N205" s="23">
        <f t="shared" ref="N205:N206" si="216">I205*1.1%</f>
        <v>462.00000000000006</v>
      </c>
      <c r="O205" s="23">
        <f t="shared" ref="O205:O206" si="217">I205*3.04%</f>
        <v>1276.8</v>
      </c>
      <c r="P205" s="23">
        <f t="shared" ref="P205:P206" si="218">I205*7.09%</f>
        <v>2977.8</v>
      </c>
      <c r="Q205" s="23">
        <f t="shared" ref="Q205:Q206" si="219">+L205+O205</f>
        <v>2482.1999999999998</v>
      </c>
      <c r="R205" s="23">
        <f t="shared" ref="R205" si="220">SUM(J205+K205+L205+O205)</f>
        <v>3232.12</v>
      </c>
      <c r="S205" s="23">
        <f t="shared" ref="S205:S206" si="221">SUM(M205+N205+P205)</f>
        <v>6421.7999999999993</v>
      </c>
      <c r="T205" s="23">
        <f t="shared" ref="T205" si="222">I205-R205</f>
        <v>38767.879999999997</v>
      </c>
      <c r="U205" s="120" t="s">
        <v>355</v>
      </c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  <c r="IV205" s="24"/>
      <c r="IW205" s="24"/>
      <c r="IX205" s="24"/>
      <c r="IY205" s="24"/>
      <c r="IZ205" s="24"/>
      <c r="JA205" s="24"/>
      <c r="JB205" s="24"/>
      <c r="JC205" s="24"/>
      <c r="JD205" s="24"/>
      <c r="JE205" s="24"/>
      <c r="JF205" s="24"/>
      <c r="JG205" s="24"/>
      <c r="JH205" s="24"/>
      <c r="JI205" s="24"/>
      <c r="JJ205" s="24"/>
      <c r="JK205" s="24"/>
      <c r="JL205" s="24"/>
      <c r="JM205" s="24"/>
      <c r="JN205" s="24"/>
      <c r="JO205" s="24"/>
      <c r="JP205" s="24"/>
      <c r="JQ205" s="24"/>
      <c r="JR205" s="24"/>
      <c r="JS205" s="24"/>
      <c r="JT205" s="24"/>
      <c r="JU205" s="24"/>
      <c r="JV205" s="24"/>
      <c r="JW205" s="24"/>
      <c r="JX205" s="24"/>
      <c r="JY205" s="24"/>
      <c r="JZ205" s="24"/>
      <c r="KA205" s="24"/>
      <c r="KB205" s="24"/>
      <c r="KC205" s="24"/>
      <c r="KD205" s="24"/>
      <c r="KE205" s="24"/>
      <c r="KF205" s="24"/>
      <c r="KG205" s="24"/>
      <c r="KH205" s="24"/>
      <c r="KI205" s="24"/>
      <c r="KJ205" s="24"/>
      <c r="KK205" s="24"/>
      <c r="KL205" s="24"/>
      <c r="KM205" s="24"/>
      <c r="KN205" s="24"/>
      <c r="KO205" s="24"/>
      <c r="KP205" s="24"/>
      <c r="KQ205" s="24"/>
      <c r="KR205" s="24"/>
      <c r="KS205" s="24"/>
      <c r="KT205" s="24"/>
      <c r="KU205" s="24"/>
      <c r="KV205" s="24"/>
      <c r="KW205" s="24"/>
      <c r="KX205" s="24"/>
      <c r="KY205" s="24"/>
      <c r="KZ205" s="24"/>
      <c r="LA205" s="24"/>
      <c r="LB205" s="24"/>
      <c r="LC205" s="24"/>
      <c r="LD205" s="24"/>
      <c r="LE205" s="24"/>
      <c r="LF205" s="24"/>
      <c r="LG205" s="24"/>
      <c r="LH205" s="24"/>
      <c r="LI205" s="24"/>
      <c r="LJ205" s="24"/>
      <c r="LK205" s="24"/>
      <c r="LL205" s="24"/>
      <c r="LM205" s="24"/>
      <c r="LN205" s="24"/>
      <c r="LO205" s="24"/>
      <c r="LP205" s="24"/>
      <c r="LQ205" s="24"/>
      <c r="LR205" s="24"/>
      <c r="LS205" s="24"/>
    </row>
    <row r="206" spans="1:331" s="2" customFormat="1" ht="30" customHeight="1" x14ac:dyDescent="0.25">
      <c r="A206" s="57">
        <v>198</v>
      </c>
      <c r="B206" s="21" t="s">
        <v>405</v>
      </c>
      <c r="C206" s="57" t="s">
        <v>283</v>
      </c>
      <c r="D206" s="21" t="s">
        <v>176</v>
      </c>
      <c r="E206" s="21" t="s">
        <v>102</v>
      </c>
      <c r="F206" s="57" t="s">
        <v>265</v>
      </c>
      <c r="G206" s="67" t="s">
        <v>266</v>
      </c>
      <c r="H206" s="67" t="s">
        <v>266</v>
      </c>
      <c r="I206" s="23">
        <v>40000</v>
      </c>
      <c r="J206" s="23">
        <v>442.65</v>
      </c>
      <c r="K206" s="23">
        <v>25</v>
      </c>
      <c r="L206" s="23">
        <f t="shared" si="214"/>
        <v>1148</v>
      </c>
      <c r="M206" s="23">
        <f t="shared" si="215"/>
        <v>2839.9999999999995</v>
      </c>
      <c r="N206" s="23">
        <f t="shared" si="216"/>
        <v>440.00000000000006</v>
      </c>
      <c r="O206" s="23">
        <f t="shared" si="217"/>
        <v>1216</v>
      </c>
      <c r="P206" s="23">
        <f t="shared" si="218"/>
        <v>2836</v>
      </c>
      <c r="Q206" s="23">
        <f t="shared" si="219"/>
        <v>2364</v>
      </c>
      <c r="R206" s="23">
        <f t="shared" si="211"/>
        <v>2831.65</v>
      </c>
      <c r="S206" s="23">
        <f t="shared" si="221"/>
        <v>6116</v>
      </c>
      <c r="T206" s="23">
        <f t="shared" si="213"/>
        <v>37168.35</v>
      </c>
      <c r="U206" s="120" t="s">
        <v>355</v>
      </c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4"/>
      <c r="IW206" s="24"/>
      <c r="IX206" s="24"/>
      <c r="IY206" s="24"/>
      <c r="IZ206" s="24"/>
      <c r="JA206" s="24"/>
      <c r="JB206" s="24"/>
      <c r="JC206" s="24"/>
      <c r="JD206" s="24"/>
      <c r="JE206" s="24"/>
      <c r="JF206" s="24"/>
      <c r="JG206" s="24"/>
      <c r="JH206" s="24"/>
      <c r="JI206" s="24"/>
      <c r="JJ206" s="24"/>
      <c r="JK206" s="24"/>
      <c r="JL206" s="24"/>
      <c r="JM206" s="24"/>
      <c r="JN206" s="24"/>
      <c r="JO206" s="24"/>
      <c r="JP206" s="24"/>
      <c r="JQ206" s="24"/>
      <c r="JR206" s="24"/>
      <c r="JS206" s="24"/>
      <c r="JT206" s="24"/>
      <c r="JU206" s="24"/>
      <c r="JV206" s="24"/>
      <c r="JW206" s="24"/>
      <c r="JX206" s="24"/>
      <c r="JY206" s="24"/>
      <c r="JZ206" s="24"/>
      <c r="KA206" s="24"/>
      <c r="KB206" s="24"/>
      <c r="KC206" s="24"/>
      <c r="KD206" s="24"/>
      <c r="KE206" s="24"/>
      <c r="KF206" s="24"/>
      <c r="KG206" s="24"/>
      <c r="KH206" s="24"/>
      <c r="KI206" s="24"/>
      <c r="KJ206" s="24"/>
      <c r="KK206" s="24"/>
      <c r="KL206" s="24"/>
      <c r="KM206" s="24"/>
      <c r="KN206" s="24"/>
      <c r="KO206" s="24"/>
      <c r="KP206" s="24"/>
      <c r="KQ206" s="24"/>
      <c r="KR206" s="24"/>
      <c r="KS206" s="24"/>
      <c r="KT206" s="24"/>
      <c r="KU206" s="24"/>
      <c r="KV206" s="24"/>
      <c r="KW206" s="24"/>
      <c r="KX206" s="24"/>
      <c r="KY206" s="24"/>
      <c r="KZ206" s="24"/>
      <c r="LA206" s="24"/>
      <c r="LB206" s="24"/>
      <c r="LC206" s="24"/>
      <c r="LD206" s="24"/>
      <c r="LE206" s="24"/>
      <c r="LF206" s="24"/>
      <c r="LG206" s="24"/>
      <c r="LH206" s="24"/>
      <c r="LI206" s="24"/>
      <c r="LJ206" s="24"/>
      <c r="LK206" s="24"/>
      <c r="LL206" s="24"/>
      <c r="LM206" s="24"/>
      <c r="LN206" s="24"/>
      <c r="LO206" s="24"/>
      <c r="LP206" s="24"/>
      <c r="LQ206" s="24"/>
      <c r="LR206" s="24"/>
      <c r="LS206" s="24"/>
    </row>
    <row r="207" spans="1:331" s="2" customFormat="1" ht="30" customHeight="1" x14ac:dyDescent="0.25">
      <c r="A207" s="57">
        <v>199</v>
      </c>
      <c r="B207" s="21" t="s">
        <v>227</v>
      </c>
      <c r="C207" s="57" t="s">
        <v>282</v>
      </c>
      <c r="D207" s="21" t="s">
        <v>176</v>
      </c>
      <c r="E207" s="21" t="s">
        <v>99</v>
      </c>
      <c r="F207" s="57" t="s">
        <v>265</v>
      </c>
      <c r="G207" s="67" t="s">
        <v>266</v>
      </c>
      <c r="H207" s="67" t="s">
        <v>266</v>
      </c>
      <c r="I207" s="23">
        <v>42000</v>
      </c>
      <c r="J207" s="23">
        <v>724.92</v>
      </c>
      <c r="K207" s="23">
        <v>25</v>
      </c>
      <c r="L207" s="23">
        <f t="shared" si="214"/>
        <v>1205.4000000000001</v>
      </c>
      <c r="M207" s="23">
        <f t="shared" ref="M207:M209" si="223">I207*7.1%</f>
        <v>2981.9999999999995</v>
      </c>
      <c r="N207" s="23">
        <f t="shared" ref="N207:N209" si="224">I207*1.1%</f>
        <v>462.00000000000006</v>
      </c>
      <c r="O207" s="23">
        <f t="shared" ref="O207:O209" si="225">I207*3.04%</f>
        <v>1276.8</v>
      </c>
      <c r="P207" s="23">
        <f t="shared" ref="P207:P209" si="226">I207*7.09%</f>
        <v>2977.8</v>
      </c>
      <c r="Q207" s="23">
        <f t="shared" ref="Q207:Q209" si="227">+L207+O207</f>
        <v>2482.1999999999998</v>
      </c>
      <c r="R207" s="23">
        <f t="shared" ref="R207:R209" si="228">SUM(J207+K207+L207+O207)</f>
        <v>3232.12</v>
      </c>
      <c r="S207" s="23">
        <f t="shared" ref="S207:S209" si="229">SUM(M207+N207+P207)</f>
        <v>6421.7999999999993</v>
      </c>
      <c r="T207" s="23">
        <f t="shared" ref="T207:T209" si="230">I207-R207</f>
        <v>38767.879999999997</v>
      </c>
      <c r="U207" s="120" t="s">
        <v>355</v>
      </c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4"/>
      <c r="IW207" s="24"/>
      <c r="IX207" s="24"/>
      <c r="IY207" s="24"/>
      <c r="IZ207" s="24"/>
      <c r="JA207" s="24"/>
      <c r="JB207" s="24"/>
      <c r="JC207" s="24"/>
      <c r="JD207" s="24"/>
      <c r="JE207" s="24"/>
      <c r="JF207" s="24"/>
      <c r="JG207" s="24"/>
      <c r="JH207" s="24"/>
      <c r="JI207" s="24"/>
      <c r="JJ207" s="24"/>
      <c r="JK207" s="24"/>
      <c r="JL207" s="24"/>
      <c r="JM207" s="24"/>
      <c r="JN207" s="24"/>
      <c r="JO207" s="24"/>
      <c r="JP207" s="24"/>
      <c r="JQ207" s="24"/>
      <c r="JR207" s="24"/>
      <c r="JS207" s="24"/>
      <c r="JT207" s="24"/>
      <c r="JU207" s="24"/>
      <c r="JV207" s="24"/>
      <c r="JW207" s="24"/>
      <c r="JX207" s="24"/>
      <c r="JY207" s="24"/>
      <c r="JZ207" s="24"/>
      <c r="KA207" s="24"/>
      <c r="KB207" s="24"/>
      <c r="KC207" s="24"/>
      <c r="KD207" s="24"/>
      <c r="KE207" s="24"/>
      <c r="KF207" s="24"/>
      <c r="KG207" s="24"/>
      <c r="KH207" s="24"/>
      <c r="KI207" s="24"/>
      <c r="KJ207" s="24"/>
      <c r="KK207" s="24"/>
      <c r="KL207" s="24"/>
      <c r="KM207" s="24"/>
      <c r="KN207" s="24"/>
      <c r="KO207" s="24"/>
      <c r="KP207" s="24"/>
      <c r="KQ207" s="24"/>
      <c r="KR207" s="24"/>
      <c r="KS207" s="24"/>
      <c r="KT207" s="24"/>
      <c r="KU207" s="24"/>
      <c r="KV207" s="24"/>
      <c r="KW207" s="24"/>
      <c r="KX207" s="24"/>
      <c r="KY207" s="24"/>
      <c r="KZ207" s="24"/>
      <c r="LA207" s="24"/>
      <c r="LB207" s="24"/>
      <c r="LC207" s="24"/>
      <c r="LD207" s="24"/>
      <c r="LE207" s="24"/>
      <c r="LF207" s="24"/>
      <c r="LG207" s="24"/>
      <c r="LH207" s="24"/>
      <c r="LI207" s="24"/>
      <c r="LJ207" s="24"/>
      <c r="LK207" s="24"/>
      <c r="LL207" s="24"/>
      <c r="LM207" s="24"/>
      <c r="LN207" s="24"/>
      <c r="LO207" s="24"/>
      <c r="LP207" s="24"/>
      <c r="LQ207" s="24"/>
      <c r="LR207" s="24"/>
      <c r="LS207" s="24"/>
    </row>
    <row r="208" spans="1:331" s="2" customFormat="1" ht="30" customHeight="1" x14ac:dyDescent="0.25">
      <c r="A208" s="57">
        <v>200</v>
      </c>
      <c r="B208" s="21" t="s">
        <v>288</v>
      </c>
      <c r="C208" s="57" t="s">
        <v>283</v>
      </c>
      <c r="D208" s="21" t="s">
        <v>176</v>
      </c>
      <c r="E208" s="21" t="s">
        <v>279</v>
      </c>
      <c r="F208" s="57" t="s">
        <v>265</v>
      </c>
      <c r="G208" s="67" t="s">
        <v>266</v>
      </c>
      <c r="H208" s="67" t="s">
        <v>266</v>
      </c>
      <c r="I208" s="23">
        <v>40000</v>
      </c>
      <c r="J208" s="23">
        <v>442.65</v>
      </c>
      <c r="K208" s="23">
        <v>25</v>
      </c>
      <c r="L208" s="23">
        <f t="shared" si="214"/>
        <v>1148</v>
      </c>
      <c r="M208" s="23">
        <f t="shared" si="223"/>
        <v>2839.9999999999995</v>
      </c>
      <c r="N208" s="23">
        <f t="shared" si="224"/>
        <v>440.00000000000006</v>
      </c>
      <c r="O208" s="23">
        <f t="shared" si="225"/>
        <v>1216</v>
      </c>
      <c r="P208" s="23">
        <f t="shared" si="226"/>
        <v>2836</v>
      </c>
      <c r="Q208" s="23">
        <f t="shared" si="227"/>
        <v>2364</v>
      </c>
      <c r="R208" s="23">
        <f t="shared" si="228"/>
        <v>2831.65</v>
      </c>
      <c r="S208" s="23">
        <f t="shared" si="229"/>
        <v>6116</v>
      </c>
      <c r="T208" s="23">
        <f t="shared" si="230"/>
        <v>37168.35</v>
      </c>
      <c r="U208" s="120" t="s">
        <v>355</v>
      </c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  <c r="IW208" s="24"/>
      <c r="IX208" s="24"/>
      <c r="IY208" s="24"/>
      <c r="IZ208" s="24"/>
      <c r="JA208" s="24"/>
      <c r="JB208" s="24"/>
      <c r="JC208" s="24"/>
      <c r="JD208" s="24"/>
      <c r="JE208" s="24"/>
      <c r="JF208" s="24"/>
      <c r="JG208" s="24"/>
      <c r="JH208" s="24"/>
      <c r="JI208" s="24"/>
      <c r="JJ208" s="24"/>
      <c r="JK208" s="24"/>
      <c r="JL208" s="24"/>
      <c r="JM208" s="24"/>
      <c r="JN208" s="24"/>
      <c r="JO208" s="24"/>
      <c r="JP208" s="24"/>
      <c r="JQ208" s="24"/>
      <c r="JR208" s="24"/>
      <c r="JS208" s="24"/>
      <c r="JT208" s="24"/>
      <c r="JU208" s="24"/>
      <c r="JV208" s="24"/>
      <c r="JW208" s="24"/>
      <c r="JX208" s="24"/>
      <c r="JY208" s="24"/>
      <c r="JZ208" s="24"/>
      <c r="KA208" s="24"/>
      <c r="KB208" s="24"/>
      <c r="KC208" s="24"/>
      <c r="KD208" s="24"/>
      <c r="KE208" s="24"/>
      <c r="KF208" s="24"/>
      <c r="KG208" s="24"/>
      <c r="KH208" s="24"/>
      <c r="KI208" s="24"/>
      <c r="KJ208" s="24"/>
      <c r="KK208" s="24"/>
      <c r="KL208" s="24"/>
      <c r="KM208" s="24"/>
      <c r="KN208" s="24"/>
      <c r="KO208" s="24"/>
      <c r="KP208" s="24"/>
      <c r="KQ208" s="24"/>
      <c r="KR208" s="24"/>
      <c r="KS208" s="24"/>
      <c r="KT208" s="24"/>
      <c r="KU208" s="24"/>
      <c r="KV208" s="24"/>
      <c r="KW208" s="24"/>
      <c r="KX208" s="24"/>
      <c r="KY208" s="24"/>
      <c r="KZ208" s="24"/>
      <c r="LA208" s="24"/>
      <c r="LB208" s="24"/>
      <c r="LC208" s="24"/>
      <c r="LD208" s="24"/>
      <c r="LE208" s="24"/>
      <c r="LF208" s="24"/>
      <c r="LG208" s="24"/>
      <c r="LH208" s="24"/>
      <c r="LI208" s="24"/>
      <c r="LJ208" s="24"/>
      <c r="LK208" s="24"/>
      <c r="LL208" s="24"/>
      <c r="LM208" s="24"/>
      <c r="LN208" s="24"/>
      <c r="LO208" s="24"/>
      <c r="LP208" s="24"/>
      <c r="LQ208" s="24"/>
      <c r="LR208" s="24"/>
      <c r="LS208" s="24"/>
    </row>
    <row r="209" spans="1:331" s="2" customFormat="1" ht="30" customHeight="1" x14ac:dyDescent="0.25">
      <c r="A209" s="57">
        <v>201</v>
      </c>
      <c r="B209" s="21" t="s">
        <v>344</v>
      </c>
      <c r="C209" s="57" t="s">
        <v>283</v>
      </c>
      <c r="D209" s="21" t="s">
        <v>176</v>
      </c>
      <c r="E209" s="21" t="s">
        <v>74</v>
      </c>
      <c r="F209" s="57" t="s">
        <v>265</v>
      </c>
      <c r="G209" s="67" t="s">
        <v>266</v>
      </c>
      <c r="H209" s="67" t="s">
        <v>266</v>
      </c>
      <c r="I209" s="23">
        <v>61000</v>
      </c>
      <c r="J209" s="23">
        <v>3674.86</v>
      </c>
      <c r="K209" s="23">
        <v>25</v>
      </c>
      <c r="L209" s="23">
        <f t="shared" si="214"/>
        <v>1750.7</v>
      </c>
      <c r="M209" s="23">
        <f t="shared" si="223"/>
        <v>4331</v>
      </c>
      <c r="N209" s="23">
        <f t="shared" si="224"/>
        <v>671.00000000000011</v>
      </c>
      <c r="O209" s="23">
        <f t="shared" si="225"/>
        <v>1854.4</v>
      </c>
      <c r="P209" s="23">
        <f t="shared" si="226"/>
        <v>4324.9000000000005</v>
      </c>
      <c r="Q209" s="23">
        <f t="shared" si="227"/>
        <v>3605.1000000000004</v>
      </c>
      <c r="R209" s="23">
        <f t="shared" si="228"/>
        <v>7304.9600000000009</v>
      </c>
      <c r="S209" s="23">
        <f t="shared" si="229"/>
        <v>9326.9000000000015</v>
      </c>
      <c r="T209" s="23">
        <f t="shared" si="230"/>
        <v>53695.040000000001</v>
      </c>
      <c r="U209" s="120" t="s">
        <v>355</v>
      </c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  <c r="IW209" s="24"/>
      <c r="IX209" s="24"/>
      <c r="IY209" s="24"/>
      <c r="IZ209" s="24"/>
      <c r="JA209" s="24"/>
      <c r="JB209" s="24"/>
      <c r="JC209" s="24"/>
      <c r="JD209" s="24"/>
      <c r="JE209" s="24"/>
      <c r="JF209" s="24"/>
      <c r="JG209" s="24"/>
      <c r="JH209" s="24"/>
      <c r="JI209" s="24"/>
      <c r="JJ209" s="24"/>
      <c r="JK209" s="24"/>
      <c r="JL209" s="24"/>
      <c r="JM209" s="24"/>
      <c r="JN209" s="24"/>
      <c r="JO209" s="24"/>
      <c r="JP209" s="24"/>
      <c r="JQ209" s="24"/>
      <c r="JR209" s="24"/>
      <c r="JS209" s="24"/>
      <c r="JT209" s="24"/>
      <c r="JU209" s="24"/>
      <c r="JV209" s="24"/>
      <c r="JW209" s="24"/>
      <c r="JX209" s="24"/>
      <c r="JY209" s="24"/>
      <c r="JZ209" s="24"/>
      <c r="KA209" s="24"/>
      <c r="KB209" s="24"/>
      <c r="KC209" s="24"/>
      <c r="KD209" s="24"/>
      <c r="KE209" s="24"/>
      <c r="KF209" s="24"/>
      <c r="KG209" s="24"/>
      <c r="KH209" s="24"/>
      <c r="KI209" s="24"/>
      <c r="KJ209" s="24"/>
      <c r="KK209" s="24"/>
      <c r="KL209" s="24"/>
      <c r="KM209" s="24"/>
      <c r="KN209" s="24"/>
      <c r="KO209" s="24"/>
      <c r="KP209" s="24"/>
      <c r="KQ209" s="24"/>
      <c r="KR209" s="24"/>
      <c r="KS209" s="24"/>
      <c r="KT209" s="24"/>
      <c r="KU209" s="24"/>
      <c r="KV209" s="24"/>
      <c r="KW209" s="24"/>
      <c r="KX209" s="24"/>
      <c r="KY209" s="24"/>
      <c r="KZ209" s="24"/>
      <c r="LA209" s="24"/>
      <c r="LB209" s="24"/>
      <c r="LC209" s="24"/>
      <c r="LD209" s="24"/>
      <c r="LE209" s="24"/>
      <c r="LF209" s="24"/>
      <c r="LG209" s="24"/>
      <c r="LH209" s="24"/>
      <c r="LI209" s="24"/>
      <c r="LJ209" s="24"/>
      <c r="LK209" s="24"/>
      <c r="LL209" s="24"/>
      <c r="LM209" s="24"/>
      <c r="LN209" s="24"/>
      <c r="LO209" s="24"/>
      <c r="LP209" s="24"/>
      <c r="LQ209" s="24"/>
      <c r="LR209" s="24"/>
      <c r="LS209" s="24"/>
    </row>
    <row r="210" spans="1:331" s="2" customFormat="1" ht="30" customHeight="1" x14ac:dyDescent="0.25">
      <c r="A210" s="57">
        <v>202</v>
      </c>
      <c r="B210" s="21" t="s">
        <v>124</v>
      </c>
      <c r="C210" s="57" t="s">
        <v>283</v>
      </c>
      <c r="D210" s="21" t="s">
        <v>125</v>
      </c>
      <c r="E210" s="21" t="s">
        <v>1</v>
      </c>
      <c r="F210" s="57" t="s">
        <v>265</v>
      </c>
      <c r="G210" s="67" t="s">
        <v>266</v>
      </c>
      <c r="H210" s="67" t="s">
        <v>266</v>
      </c>
      <c r="I210" s="23">
        <v>50000</v>
      </c>
      <c r="J210" s="23">
        <v>1854</v>
      </c>
      <c r="K210" s="23">
        <v>25</v>
      </c>
      <c r="L210" s="23">
        <f t="shared" si="214"/>
        <v>1435</v>
      </c>
      <c r="M210" s="23">
        <f t="shared" ref="M210:M238" si="231">I210*7.1%</f>
        <v>3549.9999999999995</v>
      </c>
      <c r="N210" s="23">
        <f t="shared" ref="N210:N233" si="232">I210*1.1%</f>
        <v>550</v>
      </c>
      <c r="O210" s="23">
        <f t="shared" ref="O210:O233" si="233">I210*3.04%</f>
        <v>1520</v>
      </c>
      <c r="P210" s="23">
        <f t="shared" ref="P210:P233" si="234">I210*7.09%</f>
        <v>3545.0000000000005</v>
      </c>
      <c r="Q210" s="23">
        <f t="shared" ref="Q210:Q233" si="235">+L210+O210</f>
        <v>2955</v>
      </c>
      <c r="R210" s="23">
        <f t="shared" ref="R210:R233" si="236">SUM(J210+K210+L210+O210)</f>
        <v>4834</v>
      </c>
      <c r="S210" s="23">
        <f t="shared" ref="S210:S233" si="237">SUM(M210+N210+P210)</f>
        <v>7645</v>
      </c>
      <c r="T210" s="23">
        <f t="shared" ref="T210:T233" si="238">I210-R210</f>
        <v>45166</v>
      </c>
      <c r="U210" s="120" t="s">
        <v>355</v>
      </c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  <c r="IW210" s="24"/>
      <c r="IX210" s="24"/>
      <c r="IY210" s="24"/>
      <c r="IZ210" s="24"/>
      <c r="JA210" s="24"/>
      <c r="JB210" s="24"/>
      <c r="JC210" s="24"/>
      <c r="JD210" s="24"/>
      <c r="JE210" s="24"/>
      <c r="JF210" s="24"/>
      <c r="JG210" s="24"/>
      <c r="JH210" s="24"/>
      <c r="JI210" s="24"/>
      <c r="JJ210" s="24"/>
      <c r="JK210" s="24"/>
      <c r="JL210" s="24"/>
      <c r="JM210" s="24"/>
      <c r="JN210" s="24"/>
      <c r="JO210" s="24"/>
      <c r="JP210" s="24"/>
      <c r="JQ210" s="24"/>
      <c r="JR210" s="24"/>
      <c r="JS210" s="24"/>
      <c r="JT210" s="24"/>
      <c r="JU210" s="24"/>
      <c r="JV210" s="24"/>
      <c r="JW210" s="24"/>
      <c r="JX210" s="24"/>
      <c r="JY210" s="24"/>
      <c r="JZ210" s="24"/>
      <c r="KA210" s="24"/>
      <c r="KB210" s="24"/>
      <c r="KC210" s="24"/>
      <c r="KD210" s="24"/>
      <c r="KE210" s="24"/>
      <c r="KF210" s="24"/>
      <c r="KG210" s="24"/>
      <c r="KH210" s="24"/>
      <c r="KI210" s="24"/>
      <c r="KJ210" s="24"/>
      <c r="KK210" s="24"/>
      <c r="KL210" s="24"/>
      <c r="KM210" s="24"/>
      <c r="KN210" s="24"/>
      <c r="KO210" s="24"/>
      <c r="KP210" s="24"/>
      <c r="KQ210" s="24"/>
      <c r="KR210" s="24"/>
      <c r="KS210" s="24"/>
      <c r="KT210" s="24"/>
      <c r="KU210" s="24"/>
      <c r="KV210" s="24"/>
      <c r="KW210" s="24"/>
      <c r="KX210" s="24"/>
      <c r="KY210" s="24"/>
      <c r="KZ210" s="24"/>
      <c r="LA210" s="24"/>
      <c r="LB210" s="24"/>
      <c r="LC210" s="24"/>
      <c r="LD210" s="24"/>
      <c r="LE210" s="24"/>
      <c r="LF210" s="24"/>
      <c r="LG210" s="24"/>
      <c r="LH210" s="24"/>
      <c r="LI210" s="24"/>
      <c r="LJ210" s="24"/>
      <c r="LK210" s="24"/>
      <c r="LL210" s="24"/>
      <c r="LM210" s="24"/>
      <c r="LN210" s="24"/>
      <c r="LO210" s="24"/>
      <c r="LP210" s="24"/>
      <c r="LQ210" s="24"/>
      <c r="LR210" s="24"/>
      <c r="LS210" s="24"/>
    </row>
    <row r="211" spans="1:331" s="2" customFormat="1" ht="30" customHeight="1" x14ac:dyDescent="0.25">
      <c r="A211" s="57">
        <v>203</v>
      </c>
      <c r="B211" s="21" t="s">
        <v>177</v>
      </c>
      <c r="C211" s="57" t="s">
        <v>282</v>
      </c>
      <c r="D211" s="21" t="s">
        <v>125</v>
      </c>
      <c r="E211" s="21" t="s">
        <v>102</v>
      </c>
      <c r="F211" s="57" t="s">
        <v>265</v>
      </c>
      <c r="G211" s="67" t="s">
        <v>266</v>
      </c>
      <c r="H211" s="67" t="s">
        <v>266</v>
      </c>
      <c r="I211" s="23">
        <v>45000</v>
      </c>
      <c r="J211" s="23">
        <v>1148.33</v>
      </c>
      <c r="K211" s="23">
        <v>25</v>
      </c>
      <c r="L211" s="23">
        <f t="shared" si="214"/>
        <v>1291.5</v>
      </c>
      <c r="M211" s="23">
        <f t="shared" si="231"/>
        <v>3194.9999999999995</v>
      </c>
      <c r="N211" s="23">
        <f t="shared" si="232"/>
        <v>495.00000000000006</v>
      </c>
      <c r="O211" s="23">
        <f t="shared" si="233"/>
        <v>1368</v>
      </c>
      <c r="P211" s="23">
        <f t="shared" si="234"/>
        <v>3190.5</v>
      </c>
      <c r="Q211" s="23">
        <f t="shared" si="235"/>
        <v>2659.5</v>
      </c>
      <c r="R211" s="23">
        <f t="shared" si="236"/>
        <v>3832.83</v>
      </c>
      <c r="S211" s="23">
        <f t="shared" si="237"/>
        <v>6880.5</v>
      </c>
      <c r="T211" s="23">
        <f t="shared" si="238"/>
        <v>41167.17</v>
      </c>
      <c r="U211" s="120" t="s">
        <v>355</v>
      </c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4"/>
      <c r="IW211" s="24"/>
      <c r="IX211" s="24"/>
      <c r="IY211" s="24"/>
      <c r="IZ211" s="24"/>
      <c r="JA211" s="24"/>
      <c r="JB211" s="24"/>
      <c r="JC211" s="24"/>
      <c r="JD211" s="24"/>
      <c r="JE211" s="24"/>
      <c r="JF211" s="24"/>
      <c r="JG211" s="24"/>
      <c r="JH211" s="24"/>
      <c r="JI211" s="24"/>
      <c r="JJ211" s="24"/>
      <c r="JK211" s="24"/>
      <c r="JL211" s="24"/>
      <c r="JM211" s="24"/>
      <c r="JN211" s="24"/>
      <c r="JO211" s="24"/>
      <c r="JP211" s="24"/>
      <c r="JQ211" s="24"/>
      <c r="JR211" s="24"/>
      <c r="JS211" s="24"/>
      <c r="JT211" s="24"/>
      <c r="JU211" s="24"/>
      <c r="JV211" s="24"/>
      <c r="JW211" s="24"/>
      <c r="JX211" s="24"/>
      <c r="JY211" s="24"/>
      <c r="JZ211" s="24"/>
      <c r="KA211" s="24"/>
      <c r="KB211" s="24"/>
      <c r="KC211" s="24"/>
      <c r="KD211" s="24"/>
      <c r="KE211" s="24"/>
      <c r="KF211" s="24"/>
      <c r="KG211" s="24"/>
      <c r="KH211" s="24"/>
      <c r="KI211" s="24"/>
      <c r="KJ211" s="24"/>
      <c r="KK211" s="24"/>
      <c r="KL211" s="24"/>
      <c r="KM211" s="24"/>
      <c r="KN211" s="24"/>
      <c r="KO211" s="24"/>
      <c r="KP211" s="24"/>
      <c r="KQ211" s="24"/>
      <c r="KR211" s="24"/>
      <c r="KS211" s="24"/>
      <c r="KT211" s="24"/>
      <c r="KU211" s="24"/>
      <c r="KV211" s="24"/>
      <c r="KW211" s="24"/>
      <c r="KX211" s="24"/>
      <c r="KY211" s="24"/>
      <c r="KZ211" s="24"/>
      <c r="LA211" s="24"/>
      <c r="LB211" s="24"/>
      <c r="LC211" s="24"/>
      <c r="LD211" s="24"/>
      <c r="LE211" s="24"/>
      <c r="LF211" s="24"/>
      <c r="LG211" s="24"/>
      <c r="LH211" s="24"/>
      <c r="LI211" s="24"/>
      <c r="LJ211" s="24"/>
      <c r="LK211" s="24"/>
      <c r="LL211" s="24"/>
      <c r="LM211" s="24"/>
      <c r="LN211" s="24"/>
      <c r="LO211" s="24"/>
      <c r="LP211" s="24"/>
      <c r="LQ211" s="24"/>
      <c r="LR211" s="24"/>
      <c r="LS211" s="24"/>
    </row>
    <row r="212" spans="1:331" s="39" customFormat="1" ht="30" customHeight="1" x14ac:dyDescent="0.25">
      <c r="A212" s="57">
        <v>204</v>
      </c>
      <c r="B212" s="21" t="s">
        <v>413</v>
      </c>
      <c r="C212" s="57" t="s">
        <v>282</v>
      </c>
      <c r="D212" s="21" t="s">
        <v>125</v>
      </c>
      <c r="E212" s="21" t="s">
        <v>102</v>
      </c>
      <c r="F212" s="57" t="s">
        <v>265</v>
      </c>
      <c r="G212" s="67" t="s">
        <v>266</v>
      </c>
      <c r="H212" s="67" t="s">
        <v>266</v>
      </c>
      <c r="I212" s="23">
        <v>40000</v>
      </c>
      <c r="J212" s="23">
        <v>442.65</v>
      </c>
      <c r="K212" s="23">
        <v>25</v>
      </c>
      <c r="L212" s="23">
        <f t="shared" si="214"/>
        <v>1148</v>
      </c>
      <c r="M212" s="23">
        <f t="shared" si="231"/>
        <v>2839.9999999999995</v>
      </c>
      <c r="N212" s="23">
        <f t="shared" si="232"/>
        <v>440.00000000000006</v>
      </c>
      <c r="O212" s="23">
        <f t="shared" si="233"/>
        <v>1216</v>
      </c>
      <c r="P212" s="23">
        <f t="shared" si="234"/>
        <v>2836</v>
      </c>
      <c r="Q212" s="23">
        <f t="shared" si="235"/>
        <v>2364</v>
      </c>
      <c r="R212" s="23">
        <f t="shared" si="236"/>
        <v>2831.65</v>
      </c>
      <c r="S212" s="23">
        <f t="shared" si="237"/>
        <v>6116</v>
      </c>
      <c r="T212" s="23">
        <f t="shared" si="238"/>
        <v>37168.35</v>
      </c>
      <c r="U212" s="120" t="s">
        <v>355</v>
      </c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  <c r="IW212" s="24"/>
      <c r="IX212" s="24"/>
      <c r="IY212" s="24"/>
      <c r="IZ212" s="24"/>
      <c r="JA212" s="24"/>
      <c r="JB212" s="24"/>
      <c r="JC212" s="24"/>
      <c r="JD212" s="24"/>
      <c r="JE212" s="24"/>
      <c r="JF212" s="24"/>
      <c r="JG212" s="24"/>
      <c r="JH212" s="24"/>
      <c r="JI212" s="24"/>
      <c r="JJ212" s="24"/>
      <c r="JK212" s="24"/>
      <c r="JL212" s="24"/>
      <c r="JM212" s="24"/>
      <c r="JN212" s="24"/>
      <c r="JO212" s="24"/>
      <c r="JP212" s="24"/>
      <c r="JQ212" s="24"/>
      <c r="JR212" s="24"/>
      <c r="JS212" s="24"/>
      <c r="JT212" s="24"/>
      <c r="JU212" s="24"/>
      <c r="JV212" s="24"/>
      <c r="JW212" s="24"/>
      <c r="JX212" s="24"/>
      <c r="JY212" s="24"/>
      <c r="JZ212" s="24"/>
      <c r="KA212" s="24"/>
      <c r="KB212" s="24"/>
      <c r="KC212" s="24"/>
      <c r="KD212" s="24"/>
      <c r="KE212" s="24"/>
      <c r="KF212" s="24"/>
      <c r="KG212" s="24"/>
      <c r="KH212" s="24"/>
      <c r="KI212" s="24"/>
      <c r="KJ212" s="24"/>
      <c r="KK212" s="24"/>
      <c r="KL212" s="24"/>
      <c r="KM212" s="24"/>
      <c r="KN212" s="24"/>
      <c r="KO212" s="24"/>
      <c r="KP212" s="24"/>
      <c r="KQ212" s="24"/>
      <c r="KR212" s="24"/>
      <c r="KS212" s="24"/>
      <c r="KT212" s="24"/>
      <c r="KU212" s="24"/>
      <c r="KV212" s="24"/>
      <c r="KW212" s="24"/>
      <c r="KX212" s="24"/>
      <c r="KY212" s="24"/>
      <c r="KZ212" s="24"/>
      <c r="LA212" s="24"/>
      <c r="LB212" s="24"/>
      <c r="LC212" s="24"/>
      <c r="LD212" s="24"/>
      <c r="LE212" s="24"/>
      <c r="LF212" s="24"/>
      <c r="LG212" s="24"/>
      <c r="LH212" s="24"/>
      <c r="LI212" s="24"/>
      <c r="LJ212" s="24"/>
      <c r="LK212" s="24"/>
      <c r="LL212" s="24"/>
      <c r="LM212" s="24"/>
      <c r="LN212" s="24"/>
      <c r="LO212" s="24"/>
      <c r="LP212" s="24"/>
      <c r="LQ212" s="24"/>
      <c r="LR212" s="24"/>
      <c r="LS212" s="24"/>
    </row>
    <row r="213" spans="1:331" s="2" customFormat="1" ht="30" customHeight="1" x14ac:dyDescent="0.25">
      <c r="A213" s="57">
        <v>205</v>
      </c>
      <c r="B213" s="21" t="s">
        <v>127</v>
      </c>
      <c r="C213" s="57" t="s">
        <v>282</v>
      </c>
      <c r="D213" s="21" t="s">
        <v>126</v>
      </c>
      <c r="E213" s="21" t="s">
        <v>1</v>
      </c>
      <c r="F213" s="57" t="s">
        <v>265</v>
      </c>
      <c r="G213" s="67" t="s">
        <v>266</v>
      </c>
      <c r="H213" s="67" t="s">
        <v>266</v>
      </c>
      <c r="I213" s="23">
        <v>50000</v>
      </c>
      <c r="J213" s="23">
        <v>1854</v>
      </c>
      <c r="K213" s="23">
        <v>25</v>
      </c>
      <c r="L213" s="23">
        <f t="shared" si="214"/>
        <v>1435</v>
      </c>
      <c r="M213" s="23">
        <f t="shared" si="231"/>
        <v>3549.9999999999995</v>
      </c>
      <c r="N213" s="23">
        <f t="shared" si="232"/>
        <v>550</v>
      </c>
      <c r="O213" s="23">
        <f t="shared" si="233"/>
        <v>1520</v>
      </c>
      <c r="P213" s="23">
        <f t="shared" si="234"/>
        <v>3545.0000000000005</v>
      </c>
      <c r="Q213" s="23">
        <f t="shared" si="235"/>
        <v>2955</v>
      </c>
      <c r="R213" s="23">
        <f t="shared" si="236"/>
        <v>4834</v>
      </c>
      <c r="S213" s="23">
        <f t="shared" si="237"/>
        <v>7645</v>
      </c>
      <c r="T213" s="23">
        <f t="shared" si="238"/>
        <v>45166</v>
      </c>
      <c r="U213" s="120" t="s">
        <v>355</v>
      </c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  <c r="IV213" s="24"/>
      <c r="IW213" s="24"/>
      <c r="IX213" s="24"/>
      <c r="IY213" s="24"/>
      <c r="IZ213" s="24"/>
      <c r="JA213" s="24"/>
      <c r="JB213" s="24"/>
      <c r="JC213" s="24"/>
      <c r="JD213" s="24"/>
      <c r="JE213" s="24"/>
      <c r="JF213" s="24"/>
      <c r="JG213" s="24"/>
      <c r="JH213" s="24"/>
      <c r="JI213" s="24"/>
      <c r="JJ213" s="24"/>
      <c r="JK213" s="24"/>
      <c r="JL213" s="24"/>
      <c r="JM213" s="24"/>
      <c r="JN213" s="24"/>
      <c r="JO213" s="24"/>
      <c r="JP213" s="24"/>
      <c r="JQ213" s="24"/>
      <c r="JR213" s="24"/>
      <c r="JS213" s="24"/>
      <c r="JT213" s="24"/>
      <c r="JU213" s="24"/>
      <c r="JV213" s="24"/>
      <c r="JW213" s="24"/>
      <c r="JX213" s="24"/>
      <c r="JY213" s="24"/>
      <c r="JZ213" s="24"/>
      <c r="KA213" s="24"/>
      <c r="KB213" s="24"/>
      <c r="KC213" s="24"/>
      <c r="KD213" s="24"/>
      <c r="KE213" s="24"/>
      <c r="KF213" s="24"/>
      <c r="KG213" s="24"/>
      <c r="KH213" s="24"/>
      <c r="KI213" s="24"/>
      <c r="KJ213" s="24"/>
      <c r="KK213" s="24"/>
      <c r="KL213" s="24"/>
      <c r="KM213" s="24"/>
      <c r="KN213" s="24"/>
      <c r="KO213" s="24"/>
      <c r="KP213" s="24"/>
      <c r="KQ213" s="24"/>
      <c r="KR213" s="24"/>
      <c r="KS213" s="24"/>
      <c r="KT213" s="24"/>
      <c r="KU213" s="24"/>
      <c r="KV213" s="24"/>
      <c r="KW213" s="24"/>
      <c r="KX213" s="24"/>
      <c r="KY213" s="24"/>
      <c r="KZ213" s="24"/>
      <c r="LA213" s="24"/>
      <c r="LB213" s="24"/>
      <c r="LC213" s="24"/>
      <c r="LD213" s="24"/>
      <c r="LE213" s="24"/>
      <c r="LF213" s="24"/>
      <c r="LG213" s="24"/>
      <c r="LH213" s="24"/>
      <c r="LI213" s="24"/>
      <c r="LJ213" s="24"/>
      <c r="LK213" s="24"/>
      <c r="LL213" s="24"/>
      <c r="LM213" s="24"/>
      <c r="LN213" s="24"/>
      <c r="LO213" s="24"/>
      <c r="LP213" s="24"/>
      <c r="LQ213" s="24"/>
      <c r="LR213" s="24"/>
      <c r="LS213" s="24"/>
    </row>
    <row r="214" spans="1:331" s="2" customFormat="1" ht="30" customHeight="1" x14ac:dyDescent="0.25">
      <c r="A214" s="57">
        <v>206</v>
      </c>
      <c r="B214" s="21" t="s">
        <v>178</v>
      </c>
      <c r="C214" s="57" t="s">
        <v>282</v>
      </c>
      <c r="D214" s="21" t="s">
        <v>126</v>
      </c>
      <c r="E214" s="21" t="s">
        <v>102</v>
      </c>
      <c r="F214" s="57" t="s">
        <v>265</v>
      </c>
      <c r="G214" s="67" t="s">
        <v>266</v>
      </c>
      <c r="H214" s="67" t="s">
        <v>266</v>
      </c>
      <c r="I214" s="23">
        <v>45000</v>
      </c>
      <c r="J214" s="23">
        <v>1148.33</v>
      </c>
      <c r="K214" s="23">
        <v>25</v>
      </c>
      <c r="L214" s="23">
        <f t="shared" si="214"/>
        <v>1291.5</v>
      </c>
      <c r="M214" s="23">
        <f t="shared" si="231"/>
        <v>3194.9999999999995</v>
      </c>
      <c r="N214" s="23">
        <f t="shared" si="232"/>
        <v>495.00000000000006</v>
      </c>
      <c r="O214" s="23">
        <f t="shared" si="233"/>
        <v>1368</v>
      </c>
      <c r="P214" s="23">
        <f t="shared" si="234"/>
        <v>3190.5</v>
      </c>
      <c r="Q214" s="23">
        <f t="shared" si="235"/>
        <v>2659.5</v>
      </c>
      <c r="R214" s="23">
        <f t="shared" si="236"/>
        <v>3832.83</v>
      </c>
      <c r="S214" s="23">
        <f t="shared" si="237"/>
        <v>6880.5</v>
      </c>
      <c r="T214" s="23">
        <f t="shared" si="238"/>
        <v>41167.17</v>
      </c>
      <c r="U214" s="120" t="s">
        <v>355</v>
      </c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  <c r="IV214" s="24"/>
      <c r="IW214" s="24"/>
      <c r="IX214" s="24"/>
      <c r="IY214" s="24"/>
      <c r="IZ214" s="24"/>
      <c r="JA214" s="24"/>
      <c r="JB214" s="24"/>
      <c r="JC214" s="24"/>
      <c r="JD214" s="24"/>
      <c r="JE214" s="24"/>
      <c r="JF214" s="24"/>
      <c r="JG214" s="24"/>
      <c r="JH214" s="24"/>
      <c r="JI214" s="24"/>
      <c r="JJ214" s="24"/>
      <c r="JK214" s="24"/>
      <c r="JL214" s="24"/>
      <c r="JM214" s="24"/>
      <c r="JN214" s="24"/>
      <c r="JO214" s="24"/>
      <c r="JP214" s="24"/>
      <c r="JQ214" s="24"/>
      <c r="JR214" s="24"/>
      <c r="JS214" s="24"/>
      <c r="JT214" s="24"/>
      <c r="JU214" s="24"/>
      <c r="JV214" s="24"/>
      <c r="JW214" s="24"/>
      <c r="JX214" s="24"/>
      <c r="JY214" s="24"/>
      <c r="JZ214" s="24"/>
      <c r="KA214" s="24"/>
      <c r="KB214" s="24"/>
      <c r="KC214" s="24"/>
      <c r="KD214" s="24"/>
      <c r="KE214" s="24"/>
      <c r="KF214" s="24"/>
      <c r="KG214" s="24"/>
      <c r="KH214" s="24"/>
      <c r="KI214" s="24"/>
      <c r="KJ214" s="24"/>
      <c r="KK214" s="24"/>
      <c r="KL214" s="24"/>
      <c r="KM214" s="24"/>
      <c r="KN214" s="24"/>
      <c r="KO214" s="24"/>
      <c r="KP214" s="24"/>
      <c r="KQ214" s="24"/>
      <c r="KR214" s="24"/>
      <c r="KS214" s="24"/>
      <c r="KT214" s="24"/>
      <c r="KU214" s="24"/>
      <c r="KV214" s="24"/>
      <c r="KW214" s="24"/>
      <c r="KX214" s="24"/>
      <c r="KY214" s="24"/>
      <c r="KZ214" s="24"/>
      <c r="LA214" s="24"/>
      <c r="LB214" s="24"/>
      <c r="LC214" s="24"/>
      <c r="LD214" s="24"/>
      <c r="LE214" s="24"/>
      <c r="LF214" s="24"/>
      <c r="LG214" s="24"/>
      <c r="LH214" s="24"/>
      <c r="LI214" s="24"/>
      <c r="LJ214" s="24"/>
      <c r="LK214" s="24"/>
      <c r="LL214" s="24"/>
      <c r="LM214" s="24"/>
      <c r="LN214" s="24"/>
      <c r="LO214" s="24"/>
      <c r="LP214" s="24"/>
      <c r="LQ214" s="24"/>
      <c r="LR214" s="24"/>
      <c r="LS214" s="24"/>
    </row>
    <row r="215" spans="1:331" s="2" customFormat="1" ht="30" customHeight="1" x14ac:dyDescent="0.25">
      <c r="A215" s="57">
        <v>207</v>
      </c>
      <c r="B215" s="21" t="s">
        <v>228</v>
      </c>
      <c r="C215" s="57" t="s">
        <v>282</v>
      </c>
      <c r="D215" s="22" t="s">
        <v>126</v>
      </c>
      <c r="E215" s="21" t="s">
        <v>99</v>
      </c>
      <c r="F215" s="57" t="s">
        <v>265</v>
      </c>
      <c r="G215" s="67" t="s">
        <v>266</v>
      </c>
      <c r="H215" s="67" t="s">
        <v>266</v>
      </c>
      <c r="I215" s="23">
        <v>42000</v>
      </c>
      <c r="J215" s="23">
        <v>724.92</v>
      </c>
      <c r="K215" s="23">
        <v>25</v>
      </c>
      <c r="L215" s="23">
        <f t="shared" si="214"/>
        <v>1205.4000000000001</v>
      </c>
      <c r="M215" s="23">
        <f t="shared" si="231"/>
        <v>2981.9999999999995</v>
      </c>
      <c r="N215" s="23">
        <f t="shared" si="232"/>
        <v>462.00000000000006</v>
      </c>
      <c r="O215" s="23">
        <f t="shared" si="233"/>
        <v>1276.8</v>
      </c>
      <c r="P215" s="23">
        <f t="shared" si="234"/>
        <v>2977.8</v>
      </c>
      <c r="Q215" s="23">
        <f t="shared" si="235"/>
        <v>2482.1999999999998</v>
      </c>
      <c r="R215" s="23">
        <f t="shared" si="236"/>
        <v>3232.12</v>
      </c>
      <c r="S215" s="23">
        <f t="shared" si="237"/>
        <v>6421.7999999999993</v>
      </c>
      <c r="T215" s="23">
        <f t="shared" si="238"/>
        <v>38767.879999999997</v>
      </c>
      <c r="U215" s="120" t="s">
        <v>355</v>
      </c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  <c r="IS215" s="24"/>
      <c r="IT215" s="24"/>
      <c r="IU215" s="24"/>
      <c r="IV215" s="24"/>
      <c r="IW215" s="24"/>
      <c r="IX215" s="24"/>
      <c r="IY215" s="24"/>
      <c r="IZ215" s="24"/>
      <c r="JA215" s="24"/>
      <c r="JB215" s="24"/>
      <c r="JC215" s="24"/>
      <c r="JD215" s="24"/>
      <c r="JE215" s="24"/>
      <c r="JF215" s="24"/>
      <c r="JG215" s="24"/>
      <c r="JH215" s="24"/>
      <c r="JI215" s="24"/>
      <c r="JJ215" s="24"/>
      <c r="JK215" s="24"/>
      <c r="JL215" s="24"/>
      <c r="JM215" s="24"/>
      <c r="JN215" s="24"/>
      <c r="JO215" s="24"/>
      <c r="JP215" s="24"/>
      <c r="JQ215" s="24"/>
      <c r="JR215" s="24"/>
      <c r="JS215" s="24"/>
      <c r="JT215" s="24"/>
      <c r="JU215" s="24"/>
      <c r="JV215" s="24"/>
      <c r="JW215" s="24"/>
      <c r="JX215" s="24"/>
      <c r="JY215" s="24"/>
      <c r="JZ215" s="24"/>
      <c r="KA215" s="24"/>
      <c r="KB215" s="24"/>
      <c r="KC215" s="24"/>
      <c r="KD215" s="24"/>
      <c r="KE215" s="24"/>
      <c r="KF215" s="24"/>
      <c r="KG215" s="24"/>
      <c r="KH215" s="24"/>
      <c r="KI215" s="24"/>
      <c r="KJ215" s="24"/>
      <c r="KK215" s="24"/>
      <c r="KL215" s="24"/>
      <c r="KM215" s="24"/>
      <c r="KN215" s="24"/>
      <c r="KO215" s="24"/>
      <c r="KP215" s="24"/>
      <c r="KQ215" s="24"/>
      <c r="KR215" s="24"/>
      <c r="KS215" s="24"/>
      <c r="KT215" s="24"/>
      <c r="KU215" s="24"/>
      <c r="KV215" s="24"/>
      <c r="KW215" s="24"/>
      <c r="KX215" s="24"/>
      <c r="KY215" s="24"/>
      <c r="KZ215" s="24"/>
      <c r="LA215" s="24"/>
      <c r="LB215" s="24"/>
      <c r="LC215" s="24"/>
      <c r="LD215" s="24"/>
      <c r="LE215" s="24"/>
      <c r="LF215" s="24"/>
      <c r="LG215" s="24"/>
      <c r="LH215" s="24"/>
      <c r="LI215" s="24"/>
      <c r="LJ215" s="24"/>
      <c r="LK215" s="24"/>
      <c r="LL215" s="24"/>
      <c r="LM215" s="24"/>
      <c r="LN215" s="24"/>
      <c r="LO215" s="24"/>
      <c r="LP215" s="24"/>
      <c r="LQ215" s="24"/>
      <c r="LR215" s="24"/>
      <c r="LS215" s="24"/>
    </row>
    <row r="216" spans="1:331" s="2" customFormat="1" ht="30" customHeight="1" x14ac:dyDescent="0.25">
      <c r="A216" s="57">
        <v>208</v>
      </c>
      <c r="B216" s="21" t="s">
        <v>230</v>
      </c>
      <c r="C216" s="57" t="s">
        <v>282</v>
      </c>
      <c r="D216" s="22" t="s">
        <v>229</v>
      </c>
      <c r="E216" s="21" t="s">
        <v>99</v>
      </c>
      <c r="F216" s="57" t="s">
        <v>265</v>
      </c>
      <c r="G216" s="67" t="s">
        <v>266</v>
      </c>
      <c r="H216" s="67" t="s">
        <v>266</v>
      </c>
      <c r="I216" s="23">
        <v>42000</v>
      </c>
      <c r="J216" s="23">
        <v>724.92</v>
      </c>
      <c r="K216" s="23">
        <v>25</v>
      </c>
      <c r="L216" s="23">
        <f t="shared" si="214"/>
        <v>1205.4000000000001</v>
      </c>
      <c r="M216" s="23">
        <f t="shared" si="231"/>
        <v>2981.9999999999995</v>
      </c>
      <c r="N216" s="23">
        <f t="shared" si="232"/>
        <v>462.00000000000006</v>
      </c>
      <c r="O216" s="23">
        <f t="shared" si="233"/>
        <v>1276.8</v>
      </c>
      <c r="P216" s="23">
        <f t="shared" si="234"/>
        <v>2977.8</v>
      </c>
      <c r="Q216" s="23">
        <f t="shared" si="235"/>
        <v>2482.1999999999998</v>
      </c>
      <c r="R216" s="23">
        <f t="shared" si="236"/>
        <v>3232.12</v>
      </c>
      <c r="S216" s="23">
        <f t="shared" si="237"/>
        <v>6421.7999999999993</v>
      </c>
      <c r="T216" s="23">
        <f t="shared" si="238"/>
        <v>38767.879999999997</v>
      </c>
      <c r="U216" s="120" t="s">
        <v>355</v>
      </c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4"/>
      <c r="IW216" s="24"/>
      <c r="IX216" s="24"/>
      <c r="IY216" s="24"/>
      <c r="IZ216" s="24"/>
      <c r="JA216" s="24"/>
      <c r="JB216" s="24"/>
      <c r="JC216" s="24"/>
      <c r="JD216" s="24"/>
      <c r="JE216" s="24"/>
      <c r="JF216" s="24"/>
      <c r="JG216" s="24"/>
      <c r="JH216" s="24"/>
      <c r="JI216" s="24"/>
      <c r="JJ216" s="24"/>
      <c r="JK216" s="24"/>
      <c r="JL216" s="24"/>
      <c r="JM216" s="24"/>
      <c r="JN216" s="24"/>
      <c r="JO216" s="24"/>
      <c r="JP216" s="24"/>
      <c r="JQ216" s="24"/>
      <c r="JR216" s="24"/>
      <c r="JS216" s="24"/>
      <c r="JT216" s="24"/>
      <c r="JU216" s="24"/>
      <c r="JV216" s="24"/>
      <c r="JW216" s="24"/>
      <c r="JX216" s="24"/>
      <c r="JY216" s="24"/>
      <c r="JZ216" s="24"/>
      <c r="KA216" s="24"/>
      <c r="KB216" s="24"/>
      <c r="KC216" s="24"/>
      <c r="KD216" s="24"/>
      <c r="KE216" s="24"/>
      <c r="KF216" s="24"/>
      <c r="KG216" s="24"/>
      <c r="KH216" s="24"/>
      <c r="KI216" s="24"/>
      <c r="KJ216" s="24"/>
      <c r="KK216" s="24"/>
      <c r="KL216" s="24"/>
      <c r="KM216" s="24"/>
      <c r="KN216" s="24"/>
      <c r="KO216" s="24"/>
      <c r="KP216" s="24"/>
      <c r="KQ216" s="24"/>
      <c r="KR216" s="24"/>
      <c r="KS216" s="24"/>
      <c r="KT216" s="24"/>
      <c r="KU216" s="24"/>
      <c r="KV216" s="24"/>
      <c r="KW216" s="24"/>
      <c r="KX216" s="24"/>
      <c r="KY216" s="24"/>
      <c r="KZ216" s="24"/>
      <c r="LA216" s="24"/>
      <c r="LB216" s="24"/>
      <c r="LC216" s="24"/>
      <c r="LD216" s="24"/>
      <c r="LE216" s="24"/>
      <c r="LF216" s="24"/>
      <c r="LG216" s="24"/>
      <c r="LH216" s="24"/>
      <c r="LI216" s="24"/>
      <c r="LJ216" s="24"/>
      <c r="LK216" s="24"/>
      <c r="LL216" s="24"/>
      <c r="LM216" s="24"/>
      <c r="LN216" s="24"/>
      <c r="LO216" s="24"/>
      <c r="LP216" s="24"/>
      <c r="LQ216" s="24"/>
      <c r="LR216" s="24"/>
      <c r="LS216" s="24"/>
    </row>
    <row r="217" spans="1:331" s="2" customFormat="1" ht="30" customHeight="1" x14ac:dyDescent="0.25">
      <c r="A217" s="57">
        <v>209</v>
      </c>
      <c r="B217" s="21" t="s">
        <v>179</v>
      </c>
      <c r="C217" s="57" t="s">
        <v>282</v>
      </c>
      <c r="D217" s="21" t="s">
        <v>128</v>
      </c>
      <c r="E217" s="21" t="s">
        <v>102</v>
      </c>
      <c r="F217" s="57" t="s">
        <v>265</v>
      </c>
      <c r="G217" s="67" t="s">
        <v>266</v>
      </c>
      <c r="H217" s="67" t="s">
        <v>266</v>
      </c>
      <c r="I217" s="23">
        <v>45000</v>
      </c>
      <c r="J217" s="23">
        <v>1148.33</v>
      </c>
      <c r="K217" s="23">
        <v>25</v>
      </c>
      <c r="L217" s="23">
        <f t="shared" si="214"/>
        <v>1291.5</v>
      </c>
      <c r="M217" s="23">
        <f t="shared" si="231"/>
        <v>3194.9999999999995</v>
      </c>
      <c r="N217" s="23">
        <f t="shared" si="232"/>
        <v>495.00000000000006</v>
      </c>
      <c r="O217" s="23">
        <f t="shared" si="233"/>
        <v>1368</v>
      </c>
      <c r="P217" s="23">
        <f t="shared" si="234"/>
        <v>3190.5</v>
      </c>
      <c r="Q217" s="23">
        <f t="shared" si="235"/>
        <v>2659.5</v>
      </c>
      <c r="R217" s="23">
        <f t="shared" si="236"/>
        <v>3832.83</v>
      </c>
      <c r="S217" s="23">
        <f t="shared" si="237"/>
        <v>6880.5</v>
      </c>
      <c r="T217" s="23">
        <f t="shared" si="238"/>
        <v>41167.17</v>
      </c>
      <c r="U217" s="120" t="s">
        <v>355</v>
      </c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  <c r="IW217" s="24"/>
      <c r="IX217" s="24"/>
      <c r="IY217" s="24"/>
      <c r="IZ217" s="24"/>
      <c r="JA217" s="24"/>
      <c r="JB217" s="24"/>
      <c r="JC217" s="24"/>
      <c r="JD217" s="24"/>
      <c r="JE217" s="24"/>
      <c r="JF217" s="24"/>
      <c r="JG217" s="24"/>
      <c r="JH217" s="24"/>
      <c r="JI217" s="24"/>
      <c r="JJ217" s="24"/>
      <c r="JK217" s="24"/>
      <c r="JL217" s="24"/>
      <c r="JM217" s="24"/>
      <c r="JN217" s="24"/>
      <c r="JO217" s="24"/>
      <c r="JP217" s="24"/>
      <c r="JQ217" s="24"/>
      <c r="JR217" s="24"/>
      <c r="JS217" s="24"/>
      <c r="JT217" s="24"/>
      <c r="JU217" s="24"/>
      <c r="JV217" s="24"/>
      <c r="JW217" s="24"/>
      <c r="JX217" s="24"/>
      <c r="JY217" s="24"/>
      <c r="JZ217" s="24"/>
      <c r="KA217" s="24"/>
      <c r="KB217" s="24"/>
      <c r="KC217" s="24"/>
      <c r="KD217" s="24"/>
      <c r="KE217" s="24"/>
      <c r="KF217" s="24"/>
      <c r="KG217" s="24"/>
      <c r="KH217" s="24"/>
      <c r="KI217" s="24"/>
      <c r="KJ217" s="24"/>
      <c r="KK217" s="24"/>
      <c r="KL217" s="24"/>
      <c r="KM217" s="24"/>
      <c r="KN217" s="24"/>
      <c r="KO217" s="24"/>
      <c r="KP217" s="24"/>
      <c r="KQ217" s="24"/>
      <c r="KR217" s="24"/>
      <c r="KS217" s="24"/>
      <c r="KT217" s="24"/>
      <c r="KU217" s="24"/>
      <c r="KV217" s="24"/>
      <c r="KW217" s="24"/>
      <c r="KX217" s="24"/>
      <c r="KY217" s="24"/>
      <c r="KZ217" s="24"/>
      <c r="LA217" s="24"/>
      <c r="LB217" s="24"/>
      <c r="LC217" s="24"/>
      <c r="LD217" s="24"/>
      <c r="LE217" s="24"/>
      <c r="LF217" s="24"/>
      <c r="LG217" s="24"/>
      <c r="LH217" s="24"/>
      <c r="LI217" s="24"/>
      <c r="LJ217" s="24"/>
      <c r="LK217" s="24"/>
      <c r="LL217" s="24"/>
      <c r="LM217" s="24"/>
      <c r="LN217" s="24"/>
      <c r="LO217" s="24"/>
      <c r="LP217" s="24"/>
      <c r="LQ217" s="24"/>
      <c r="LR217" s="24"/>
      <c r="LS217" s="24"/>
    </row>
    <row r="218" spans="1:331" s="2" customFormat="1" ht="30" customHeight="1" x14ac:dyDescent="0.25">
      <c r="A218" s="57">
        <v>210</v>
      </c>
      <c r="B218" s="21" t="s">
        <v>129</v>
      </c>
      <c r="C218" s="57" t="s">
        <v>283</v>
      </c>
      <c r="D218" s="21" t="s">
        <v>128</v>
      </c>
      <c r="E218" s="21" t="s">
        <v>15</v>
      </c>
      <c r="F218" s="57" t="s">
        <v>265</v>
      </c>
      <c r="G218" s="67" t="s">
        <v>266</v>
      </c>
      <c r="H218" s="67" t="s">
        <v>266</v>
      </c>
      <c r="I218" s="23">
        <v>50000</v>
      </c>
      <c r="J218" s="23">
        <v>1854</v>
      </c>
      <c r="K218" s="23">
        <v>25</v>
      </c>
      <c r="L218" s="23">
        <f t="shared" si="214"/>
        <v>1435</v>
      </c>
      <c r="M218" s="23">
        <f t="shared" si="231"/>
        <v>3549.9999999999995</v>
      </c>
      <c r="N218" s="23">
        <f t="shared" si="232"/>
        <v>550</v>
      </c>
      <c r="O218" s="23">
        <f t="shared" si="233"/>
        <v>1520</v>
      </c>
      <c r="P218" s="23">
        <f t="shared" si="234"/>
        <v>3545.0000000000005</v>
      </c>
      <c r="Q218" s="23">
        <f t="shared" si="235"/>
        <v>2955</v>
      </c>
      <c r="R218" s="23">
        <f t="shared" si="236"/>
        <v>4834</v>
      </c>
      <c r="S218" s="23">
        <f t="shared" si="237"/>
        <v>7645</v>
      </c>
      <c r="T218" s="23">
        <f t="shared" si="238"/>
        <v>45166</v>
      </c>
      <c r="U218" s="120" t="s">
        <v>355</v>
      </c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  <c r="IW218" s="24"/>
      <c r="IX218" s="24"/>
      <c r="IY218" s="24"/>
      <c r="IZ218" s="24"/>
      <c r="JA218" s="24"/>
      <c r="JB218" s="24"/>
      <c r="JC218" s="24"/>
      <c r="JD218" s="24"/>
      <c r="JE218" s="24"/>
      <c r="JF218" s="24"/>
      <c r="JG218" s="24"/>
      <c r="JH218" s="24"/>
      <c r="JI218" s="24"/>
      <c r="JJ218" s="24"/>
      <c r="JK218" s="24"/>
      <c r="JL218" s="24"/>
      <c r="JM218" s="24"/>
      <c r="JN218" s="24"/>
      <c r="JO218" s="24"/>
      <c r="JP218" s="24"/>
      <c r="JQ218" s="24"/>
      <c r="JR218" s="24"/>
      <c r="JS218" s="24"/>
      <c r="JT218" s="24"/>
      <c r="JU218" s="24"/>
      <c r="JV218" s="24"/>
      <c r="JW218" s="24"/>
      <c r="JX218" s="24"/>
      <c r="JY218" s="24"/>
      <c r="JZ218" s="24"/>
      <c r="KA218" s="24"/>
      <c r="KB218" s="24"/>
      <c r="KC218" s="24"/>
      <c r="KD218" s="24"/>
      <c r="KE218" s="24"/>
      <c r="KF218" s="24"/>
      <c r="KG218" s="24"/>
      <c r="KH218" s="24"/>
      <c r="KI218" s="24"/>
      <c r="KJ218" s="24"/>
      <c r="KK218" s="24"/>
      <c r="KL218" s="24"/>
      <c r="KM218" s="24"/>
      <c r="KN218" s="24"/>
      <c r="KO218" s="24"/>
      <c r="KP218" s="24"/>
      <c r="KQ218" s="24"/>
      <c r="KR218" s="24"/>
      <c r="KS218" s="24"/>
      <c r="KT218" s="24"/>
      <c r="KU218" s="24"/>
      <c r="KV218" s="24"/>
      <c r="KW218" s="24"/>
      <c r="KX218" s="24"/>
      <c r="KY218" s="24"/>
      <c r="KZ218" s="24"/>
      <c r="LA218" s="24"/>
      <c r="LB218" s="24"/>
      <c r="LC218" s="24"/>
      <c r="LD218" s="24"/>
      <c r="LE218" s="24"/>
      <c r="LF218" s="24"/>
      <c r="LG218" s="24"/>
      <c r="LH218" s="24"/>
      <c r="LI218" s="24"/>
      <c r="LJ218" s="24"/>
      <c r="LK218" s="24"/>
      <c r="LL218" s="24"/>
      <c r="LM218" s="24"/>
      <c r="LN218" s="24"/>
      <c r="LO218" s="24"/>
      <c r="LP218" s="24"/>
      <c r="LQ218" s="24"/>
      <c r="LR218" s="24"/>
      <c r="LS218" s="24"/>
    </row>
    <row r="219" spans="1:331" s="2" customFormat="1" ht="30" customHeight="1" x14ac:dyDescent="0.25">
      <c r="A219" s="57">
        <v>211</v>
      </c>
      <c r="B219" s="21" t="s">
        <v>180</v>
      </c>
      <c r="C219" s="57" t="s">
        <v>282</v>
      </c>
      <c r="D219" s="21" t="s">
        <v>128</v>
      </c>
      <c r="E219" s="21" t="s">
        <v>99</v>
      </c>
      <c r="F219" s="57" t="s">
        <v>265</v>
      </c>
      <c r="G219" s="67" t="s">
        <v>266</v>
      </c>
      <c r="H219" s="67" t="s">
        <v>266</v>
      </c>
      <c r="I219" s="23">
        <v>27000</v>
      </c>
      <c r="J219" s="23">
        <v>0</v>
      </c>
      <c r="K219" s="23">
        <v>25</v>
      </c>
      <c r="L219" s="23">
        <f t="shared" si="214"/>
        <v>774.9</v>
      </c>
      <c r="M219" s="23">
        <f t="shared" si="231"/>
        <v>1916.9999999999998</v>
      </c>
      <c r="N219" s="23">
        <f t="shared" si="232"/>
        <v>297.00000000000006</v>
      </c>
      <c r="O219" s="23">
        <f t="shared" si="233"/>
        <v>820.8</v>
      </c>
      <c r="P219" s="23">
        <f t="shared" si="234"/>
        <v>1914.3000000000002</v>
      </c>
      <c r="Q219" s="23">
        <f t="shared" si="235"/>
        <v>1595.6999999999998</v>
      </c>
      <c r="R219" s="23">
        <f t="shared" si="236"/>
        <v>1620.6999999999998</v>
      </c>
      <c r="S219" s="23">
        <f t="shared" si="237"/>
        <v>4128.3</v>
      </c>
      <c r="T219" s="23">
        <f t="shared" si="238"/>
        <v>25379.3</v>
      </c>
      <c r="U219" s="120" t="s">
        <v>355</v>
      </c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  <c r="IW219" s="24"/>
      <c r="IX219" s="24"/>
      <c r="IY219" s="24"/>
      <c r="IZ219" s="24"/>
      <c r="JA219" s="24"/>
      <c r="JB219" s="24"/>
      <c r="JC219" s="24"/>
      <c r="JD219" s="24"/>
      <c r="JE219" s="24"/>
      <c r="JF219" s="24"/>
      <c r="JG219" s="24"/>
      <c r="JH219" s="24"/>
      <c r="JI219" s="24"/>
      <c r="JJ219" s="24"/>
      <c r="JK219" s="24"/>
      <c r="JL219" s="24"/>
      <c r="JM219" s="24"/>
      <c r="JN219" s="24"/>
      <c r="JO219" s="24"/>
      <c r="JP219" s="24"/>
      <c r="JQ219" s="24"/>
      <c r="JR219" s="24"/>
      <c r="JS219" s="24"/>
      <c r="JT219" s="24"/>
      <c r="JU219" s="24"/>
      <c r="JV219" s="24"/>
      <c r="JW219" s="24"/>
      <c r="JX219" s="24"/>
      <c r="JY219" s="24"/>
      <c r="JZ219" s="24"/>
      <c r="KA219" s="24"/>
      <c r="KB219" s="24"/>
      <c r="KC219" s="24"/>
      <c r="KD219" s="24"/>
      <c r="KE219" s="24"/>
      <c r="KF219" s="24"/>
      <c r="KG219" s="24"/>
      <c r="KH219" s="24"/>
      <c r="KI219" s="24"/>
      <c r="KJ219" s="24"/>
      <c r="KK219" s="24"/>
      <c r="KL219" s="24"/>
      <c r="KM219" s="24"/>
      <c r="KN219" s="24"/>
      <c r="KO219" s="24"/>
      <c r="KP219" s="24"/>
      <c r="KQ219" s="24"/>
      <c r="KR219" s="24"/>
      <c r="KS219" s="24"/>
      <c r="KT219" s="24"/>
      <c r="KU219" s="24"/>
      <c r="KV219" s="24"/>
      <c r="KW219" s="24"/>
      <c r="KX219" s="24"/>
      <c r="KY219" s="24"/>
      <c r="KZ219" s="24"/>
      <c r="LA219" s="24"/>
      <c r="LB219" s="24"/>
      <c r="LC219" s="24"/>
      <c r="LD219" s="24"/>
      <c r="LE219" s="24"/>
      <c r="LF219" s="24"/>
      <c r="LG219" s="24"/>
      <c r="LH219" s="24"/>
      <c r="LI219" s="24"/>
      <c r="LJ219" s="24"/>
      <c r="LK219" s="24"/>
      <c r="LL219" s="24"/>
      <c r="LM219" s="24"/>
      <c r="LN219" s="24"/>
      <c r="LO219" s="24"/>
      <c r="LP219" s="24"/>
      <c r="LQ219" s="24"/>
      <c r="LR219" s="24"/>
      <c r="LS219" s="24"/>
    </row>
    <row r="220" spans="1:331" s="2" customFormat="1" ht="30" customHeight="1" x14ac:dyDescent="0.25">
      <c r="A220" s="57">
        <v>212</v>
      </c>
      <c r="B220" s="21" t="s">
        <v>231</v>
      </c>
      <c r="C220" s="57" t="s">
        <v>282</v>
      </c>
      <c r="D220" s="21" t="s">
        <v>128</v>
      </c>
      <c r="E220" s="21" t="s">
        <v>15</v>
      </c>
      <c r="F220" s="57" t="s">
        <v>265</v>
      </c>
      <c r="G220" s="67" t="s">
        <v>266</v>
      </c>
      <c r="H220" s="67" t="s">
        <v>266</v>
      </c>
      <c r="I220" s="23">
        <v>50000</v>
      </c>
      <c r="J220" s="23">
        <v>1854</v>
      </c>
      <c r="K220" s="23">
        <v>25</v>
      </c>
      <c r="L220" s="23">
        <f t="shared" si="214"/>
        <v>1435</v>
      </c>
      <c r="M220" s="23">
        <f t="shared" si="231"/>
        <v>3549.9999999999995</v>
      </c>
      <c r="N220" s="23">
        <f t="shared" si="232"/>
        <v>550</v>
      </c>
      <c r="O220" s="23">
        <f t="shared" si="233"/>
        <v>1520</v>
      </c>
      <c r="P220" s="23">
        <f t="shared" si="234"/>
        <v>3545.0000000000005</v>
      </c>
      <c r="Q220" s="23">
        <f t="shared" si="235"/>
        <v>2955</v>
      </c>
      <c r="R220" s="23">
        <f t="shared" si="236"/>
        <v>4834</v>
      </c>
      <c r="S220" s="23">
        <f t="shared" si="237"/>
        <v>7645</v>
      </c>
      <c r="T220" s="23">
        <f t="shared" si="238"/>
        <v>45166</v>
      </c>
      <c r="U220" s="120" t="s">
        <v>355</v>
      </c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  <c r="IW220" s="24"/>
      <c r="IX220" s="24"/>
      <c r="IY220" s="24"/>
      <c r="IZ220" s="24"/>
      <c r="JA220" s="24"/>
      <c r="JB220" s="24"/>
      <c r="JC220" s="24"/>
      <c r="JD220" s="24"/>
      <c r="JE220" s="24"/>
      <c r="JF220" s="24"/>
      <c r="JG220" s="24"/>
      <c r="JH220" s="24"/>
      <c r="JI220" s="24"/>
      <c r="JJ220" s="24"/>
      <c r="JK220" s="24"/>
      <c r="JL220" s="24"/>
      <c r="JM220" s="24"/>
      <c r="JN220" s="24"/>
      <c r="JO220" s="24"/>
      <c r="JP220" s="24"/>
      <c r="JQ220" s="24"/>
      <c r="JR220" s="24"/>
      <c r="JS220" s="24"/>
      <c r="JT220" s="24"/>
      <c r="JU220" s="24"/>
      <c r="JV220" s="24"/>
      <c r="JW220" s="24"/>
      <c r="JX220" s="24"/>
      <c r="JY220" s="24"/>
      <c r="JZ220" s="24"/>
      <c r="KA220" s="24"/>
      <c r="KB220" s="24"/>
      <c r="KC220" s="24"/>
      <c r="KD220" s="24"/>
      <c r="KE220" s="24"/>
      <c r="KF220" s="24"/>
      <c r="KG220" s="24"/>
      <c r="KH220" s="24"/>
      <c r="KI220" s="24"/>
      <c r="KJ220" s="24"/>
      <c r="KK220" s="24"/>
      <c r="KL220" s="24"/>
      <c r="KM220" s="24"/>
      <c r="KN220" s="24"/>
      <c r="KO220" s="24"/>
      <c r="KP220" s="24"/>
      <c r="KQ220" s="24"/>
      <c r="KR220" s="24"/>
      <c r="KS220" s="24"/>
      <c r="KT220" s="24"/>
      <c r="KU220" s="24"/>
      <c r="KV220" s="24"/>
      <c r="KW220" s="24"/>
      <c r="KX220" s="24"/>
      <c r="KY220" s="24"/>
      <c r="KZ220" s="24"/>
      <c r="LA220" s="24"/>
      <c r="LB220" s="24"/>
      <c r="LC220" s="24"/>
      <c r="LD220" s="24"/>
      <c r="LE220" s="24"/>
      <c r="LF220" s="24"/>
      <c r="LG220" s="24"/>
      <c r="LH220" s="24"/>
      <c r="LI220" s="24"/>
      <c r="LJ220" s="24"/>
      <c r="LK220" s="24"/>
      <c r="LL220" s="24"/>
      <c r="LM220" s="24"/>
      <c r="LN220" s="24"/>
      <c r="LO220" s="24"/>
      <c r="LP220" s="24"/>
      <c r="LQ220" s="24"/>
      <c r="LR220" s="24"/>
      <c r="LS220" s="24"/>
    </row>
    <row r="221" spans="1:331" s="2" customFormat="1" ht="30" customHeight="1" x14ac:dyDescent="0.25">
      <c r="A221" s="57">
        <v>213</v>
      </c>
      <c r="B221" s="21" t="s">
        <v>263</v>
      </c>
      <c r="C221" s="57" t="s">
        <v>282</v>
      </c>
      <c r="D221" s="21" t="s">
        <v>128</v>
      </c>
      <c r="E221" s="21" t="s">
        <v>1</v>
      </c>
      <c r="F221" s="57" t="s">
        <v>265</v>
      </c>
      <c r="G221" s="67" t="s">
        <v>266</v>
      </c>
      <c r="H221" s="67" t="s">
        <v>266</v>
      </c>
      <c r="I221" s="23">
        <v>50000</v>
      </c>
      <c r="J221" s="23">
        <v>1615.89</v>
      </c>
      <c r="K221" s="23">
        <v>25</v>
      </c>
      <c r="L221" s="23">
        <f t="shared" si="214"/>
        <v>1435</v>
      </c>
      <c r="M221" s="23">
        <f t="shared" si="231"/>
        <v>3549.9999999999995</v>
      </c>
      <c r="N221" s="23">
        <f t="shared" si="232"/>
        <v>550</v>
      </c>
      <c r="O221" s="23">
        <f t="shared" si="233"/>
        <v>1520</v>
      </c>
      <c r="P221" s="23">
        <f t="shared" si="234"/>
        <v>3545.0000000000005</v>
      </c>
      <c r="Q221" s="23">
        <f t="shared" si="235"/>
        <v>2955</v>
      </c>
      <c r="R221" s="23">
        <f t="shared" si="236"/>
        <v>4595.8900000000003</v>
      </c>
      <c r="S221" s="23">
        <f t="shared" si="237"/>
        <v>7645</v>
      </c>
      <c r="T221" s="23">
        <f t="shared" si="238"/>
        <v>45404.11</v>
      </c>
      <c r="U221" s="120" t="s">
        <v>355</v>
      </c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  <c r="IW221" s="24"/>
      <c r="IX221" s="24"/>
      <c r="IY221" s="24"/>
      <c r="IZ221" s="24"/>
      <c r="JA221" s="24"/>
      <c r="JB221" s="24"/>
      <c r="JC221" s="24"/>
      <c r="JD221" s="24"/>
      <c r="JE221" s="24"/>
      <c r="JF221" s="24"/>
      <c r="JG221" s="24"/>
      <c r="JH221" s="24"/>
      <c r="JI221" s="24"/>
      <c r="JJ221" s="24"/>
      <c r="JK221" s="24"/>
      <c r="JL221" s="24"/>
      <c r="JM221" s="24"/>
      <c r="JN221" s="24"/>
      <c r="JO221" s="24"/>
      <c r="JP221" s="24"/>
      <c r="JQ221" s="24"/>
      <c r="JR221" s="24"/>
      <c r="JS221" s="24"/>
      <c r="JT221" s="24"/>
      <c r="JU221" s="24"/>
      <c r="JV221" s="24"/>
      <c r="JW221" s="24"/>
      <c r="JX221" s="24"/>
      <c r="JY221" s="24"/>
      <c r="JZ221" s="24"/>
      <c r="KA221" s="24"/>
      <c r="KB221" s="24"/>
      <c r="KC221" s="24"/>
      <c r="KD221" s="24"/>
      <c r="KE221" s="24"/>
      <c r="KF221" s="24"/>
      <c r="KG221" s="24"/>
      <c r="KH221" s="24"/>
      <c r="KI221" s="24"/>
      <c r="KJ221" s="24"/>
      <c r="KK221" s="24"/>
      <c r="KL221" s="24"/>
      <c r="KM221" s="24"/>
      <c r="KN221" s="24"/>
      <c r="KO221" s="24"/>
      <c r="KP221" s="24"/>
      <c r="KQ221" s="24"/>
      <c r="KR221" s="24"/>
      <c r="KS221" s="24"/>
      <c r="KT221" s="24"/>
      <c r="KU221" s="24"/>
      <c r="KV221" s="24"/>
      <c r="KW221" s="24"/>
      <c r="KX221" s="24"/>
      <c r="KY221" s="24"/>
      <c r="KZ221" s="24"/>
      <c r="LA221" s="24"/>
      <c r="LB221" s="24"/>
      <c r="LC221" s="24"/>
      <c r="LD221" s="24"/>
      <c r="LE221" s="24"/>
      <c r="LF221" s="24"/>
      <c r="LG221" s="24"/>
      <c r="LH221" s="24"/>
      <c r="LI221" s="24"/>
      <c r="LJ221" s="24"/>
      <c r="LK221" s="24"/>
      <c r="LL221" s="24"/>
      <c r="LM221" s="24"/>
      <c r="LN221" s="24"/>
      <c r="LO221" s="24"/>
      <c r="LP221" s="24"/>
      <c r="LQ221" s="24"/>
      <c r="LR221" s="24"/>
      <c r="LS221" s="24"/>
    </row>
    <row r="222" spans="1:331" s="2" customFormat="1" ht="30" customHeight="1" x14ac:dyDescent="0.25">
      <c r="A222" s="57">
        <v>214</v>
      </c>
      <c r="B222" s="21" t="s">
        <v>132</v>
      </c>
      <c r="C222" s="57" t="s">
        <v>283</v>
      </c>
      <c r="D222" s="21" t="s">
        <v>130</v>
      </c>
      <c r="E222" s="21" t="s">
        <v>102</v>
      </c>
      <c r="F222" s="57" t="s">
        <v>265</v>
      </c>
      <c r="G222" s="67" t="s">
        <v>266</v>
      </c>
      <c r="H222" s="67" t="s">
        <v>266</v>
      </c>
      <c r="I222" s="23">
        <v>45000</v>
      </c>
      <c r="J222" s="23">
        <v>910.22</v>
      </c>
      <c r="K222" s="23">
        <v>25</v>
      </c>
      <c r="L222" s="23">
        <f t="shared" si="214"/>
        <v>1291.5</v>
      </c>
      <c r="M222" s="23">
        <f t="shared" si="231"/>
        <v>3194.9999999999995</v>
      </c>
      <c r="N222" s="23">
        <f t="shared" si="232"/>
        <v>495.00000000000006</v>
      </c>
      <c r="O222" s="23">
        <f t="shared" si="233"/>
        <v>1368</v>
      </c>
      <c r="P222" s="23">
        <f t="shared" si="234"/>
        <v>3190.5</v>
      </c>
      <c r="Q222" s="23">
        <f t="shared" si="235"/>
        <v>2659.5</v>
      </c>
      <c r="R222" s="23">
        <f t="shared" si="236"/>
        <v>3594.7200000000003</v>
      </c>
      <c r="S222" s="23">
        <f t="shared" si="237"/>
        <v>6880.5</v>
      </c>
      <c r="T222" s="23">
        <f t="shared" si="238"/>
        <v>41405.279999999999</v>
      </c>
      <c r="U222" s="120" t="s">
        <v>355</v>
      </c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  <c r="IW222" s="24"/>
      <c r="IX222" s="24"/>
      <c r="IY222" s="24"/>
      <c r="IZ222" s="24"/>
      <c r="JA222" s="24"/>
      <c r="JB222" s="24"/>
      <c r="JC222" s="24"/>
      <c r="JD222" s="24"/>
      <c r="JE222" s="24"/>
      <c r="JF222" s="24"/>
      <c r="JG222" s="24"/>
      <c r="JH222" s="24"/>
      <c r="JI222" s="24"/>
      <c r="JJ222" s="24"/>
      <c r="JK222" s="24"/>
      <c r="JL222" s="24"/>
      <c r="JM222" s="24"/>
      <c r="JN222" s="24"/>
      <c r="JO222" s="24"/>
      <c r="JP222" s="24"/>
      <c r="JQ222" s="24"/>
      <c r="JR222" s="24"/>
      <c r="JS222" s="24"/>
      <c r="JT222" s="24"/>
      <c r="JU222" s="24"/>
      <c r="JV222" s="24"/>
      <c r="JW222" s="24"/>
      <c r="JX222" s="24"/>
      <c r="JY222" s="24"/>
      <c r="JZ222" s="24"/>
      <c r="KA222" s="24"/>
      <c r="KB222" s="24"/>
      <c r="KC222" s="24"/>
      <c r="KD222" s="24"/>
      <c r="KE222" s="24"/>
      <c r="KF222" s="24"/>
      <c r="KG222" s="24"/>
      <c r="KH222" s="24"/>
      <c r="KI222" s="24"/>
      <c r="KJ222" s="24"/>
      <c r="KK222" s="24"/>
      <c r="KL222" s="24"/>
      <c r="KM222" s="24"/>
      <c r="KN222" s="24"/>
      <c r="KO222" s="24"/>
      <c r="KP222" s="24"/>
      <c r="KQ222" s="24"/>
      <c r="KR222" s="24"/>
      <c r="KS222" s="24"/>
      <c r="KT222" s="24"/>
      <c r="KU222" s="24"/>
      <c r="KV222" s="24"/>
      <c r="KW222" s="24"/>
      <c r="KX222" s="24"/>
      <c r="KY222" s="24"/>
      <c r="KZ222" s="24"/>
      <c r="LA222" s="24"/>
      <c r="LB222" s="24"/>
      <c r="LC222" s="24"/>
      <c r="LD222" s="24"/>
      <c r="LE222" s="24"/>
      <c r="LF222" s="24"/>
      <c r="LG222" s="24"/>
      <c r="LH222" s="24"/>
      <c r="LI222" s="24"/>
      <c r="LJ222" s="24"/>
      <c r="LK222" s="24"/>
      <c r="LL222" s="24"/>
      <c r="LM222" s="24"/>
      <c r="LN222" s="24"/>
      <c r="LO222" s="24"/>
      <c r="LP222" s="24"/>
      <c r="LQ222" s="24"/>
      <c r="LR222" s="24"/>
      <c r="LS222" s="24"/>
    </row>
    <row r="223" spans="1:331" s="2" customFormat="1" ht="30" customHeight="1" x14ac:dyDescent="0.25">
      <c r="A223" s="57">
        <v>215</v>
      </c>
      <c r="B223" s="21" t="s">
        <v>133</v>
      </c>
      <c r="C223" s="57" t="s">
        <v>283</v>
      </c>
      <c r="D223" s="21" t="s">
        <v>130</v>
      </c>
      <c r="E223" s="21" t="s">
        <v>46</v>
      </c>
      <c r="F223" s="57" t="s">
        <v>265</v>
      </c>
      <c r="G223" s="67" t="s">
        <v>266</v>
      </c>
      <c r="H223" s="67" t="s">
        <v>266</v>
      </c>
      <c r="I223" s="23">
        <v>41000</v>
      </c>
      <c r="J223" s="23">
        <v>583.79</v>
      </c>
      <c r="K223" s="23">
        <v>25</v>
      </c>
      <c r="L223" s="23">
        <f t="shared" si="214"/>
        <v>1176.7</v>
      </c>
      <c r="M223" s="23">
        <f t="shared" si="231"/>
        <v>2910.9999999999995</v>
      </c>
      <c r="N223" s="23">
        <f t="shared" si="232"/>
        <v>451.00000000000006</v>
      </c>
      <c r="O223" s="23">
        <f t="shared" si="233"/>
        <v>1246.4000000000001</v>
      </c>
      <c r="P223" s="23">
        <f t="shared" si="234"/>
        <v>2906.9</v>
      </c>
      <c r="Q223" s="23">
        <f t="shared" si="235"/>
        <v>2423.1000000000004</v>
      </c>
      <c r="R223" s="23">
        <f t="shared" si="236"/>
        <v>3031.8900000000003</v>
      </c>
      <c r="S223" s="23">
        <f t="shared" si="237"/>
        <v>6268.9</v>
      </c>
      <c r="T223" s="23">
        <f t="shared" si="238"/>
        <v>37968.11</v>
      </c>
      <c r="U223" s="120" t="s">
        <v>355</v>
      </c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  <c r="IS223" s="24"/>
      <c r="IT223" s="24"/>
      <c r="IU223" s="24"/>
      <c r="IV223" s="24"/>
      <c r="IW223" s="24"/>
      <c r="IX223" s="24"/>
      <c r="IY223" s="24"/>
      <c r="IZ223" s="24"/>
      <c r="JA223" s="24"/>
      <c r="JB223" s="24"/>
      <c r="JC223" s="24"/>
      <c r="JD223" s="24"/>
      <c r="JE223" s="24"/>
      <c r="JF223" s="24"/>
      <c r="JG223" s="24"/>
      <c r="JH223" s="24"/>
      <c r="JI223" s="24"/>
      <c r="JJ223" s="24"/>
      <c r="JK223" s="24"/>
      <c r="JL223" s="24"/>
      <c r="JM223" s="24"/>
      <c r="JN223" s="24"/>
      <c r="JO223" s="24"/>
      <c r="JP223" s="24"/>
      <c r="JQ223" s="24"/>
      <c r="JR223" s="24"/>
      <c r="JS223" s="24"/>
      <c r="JT223" s="24"/>
      <c r="JU223" s="24"/>
      <c r="JV223" s="24"/>
      <c r="JW223" s="24"/>
      <c r="JX223" s="24"/>
      <c r="JY223" s="24"/>
      <c r="JZ223" s="24"/>
      <c r="KA223" s="24"/>
      <c r="KB223" s="24"/>
      <c r="KC223" s="24"/>
      <c r="KD223" s="24"/>
      <c r="KE223" s="24"/>
      <c r="KF223" s="24"/>
      <c r="KG223" s="24"/>
      <c r="KH223" s="24"/>
      <c r="KI223" s="24"/>
      <c r="KJ223" s="24"/>
      <c r="KK223" s="24"/>
      <c r="KL223" s="24"/>
      <c r="KM223" s="24"/>
      <c r="KN223" s="24"/>
      <c r="KO223" s="24"/>
      <c r="KP223" s="24"/>
      <c r="KQ223" s="24"/>
      <c r="KR223" s="24"/>
      <c r="KS223" s="24"/>
      <c r="KT223" s="24"/>
      <c r="KU223" s="24"/>
      <c r="KV223" s="24"/>
      <c r="KW223" s="24"/>
      <c r="KX223" s="24"/>
      <c r="KY223" s="24"/>
      <c r="KZ223" s="24"/>
      <c r="LA223" s="24"/>
      <c r="LB223" s="24"/>
      <c r="LC223" s="24"/>
      <c r="LD223" s="24"/>
      <c r="LE223" s="24"/>
      <c r="LF223" s="24"/>
      <c r="LG223" s="24"/>
      <c r="LH223" s="24"/>
      <c r="LI223" s="24"/>
      <c r="LJ223" s="24"/>
      <c r="LK223" s="24"/>
      <c r="LL223" s="24"/>
      <c r="LM223" s="24"/>
      <c r="LN223" s="24"/>
      <c r="LO223" s="24"/>
      <c r="LP223" s="24"/>
      <c r="LQ223" s="24"/>
      <c r="LR223" s="24"/>
      <c r="LS223" s="24"/>
    </row>
    <row r="224" spans="1:331" s="2" customFormat="1" ht="30" customHeight="1" x14ac:dyDescent="0.25">
      <c r="A224" s="57">
        <v>216</v>
      </c>
      <c r="B224" s="21" t="s">
        <v>134</v>
      </c>
      <c r="C224" s="57" t="s">
        <v>282</v>
      </c>
      <c r="D224" s="21" t="s">
        <v>130</v>
      </c>
      <c r="E224" s="21" t="s">
        <v>102</v>
      </c>
      <c r="F224" s="57" t="s">
        <v>265</v>
      </c>
      <c r="G224" s="67" t="s">
        <v>266</v>
      </c>
      <c r="H224" s="67" t="s">
        <v>266</v>
      </c>
      <c r="I224" s="23">
        <v>45000</v>
      </c>
      <c r="J224" s="23">
        <v>1148.33</v>
      </c>
      <c r="K224" s="23">
        <v>25</v>
      </c>
      <c r="L224" s="23">
        <f t="shared" si="214"/>
        <v>1291.5</v>
      </c>
      <c r="M224" s="23">
        <f t="shared" si="231"/>
        <v>3194.9999999999995</v>
      </c>
      <c r="N224" s="23">
        <f t="shared" si="232"/>
        <v>495.00000000000006</v>
      </c>
      <c r="O224" s="23">
        <f t="shared" si="233"/>
        <v>1368</v>
      </c>
      <c r="P224" s="23">
        <f t="shared" si="234"/>
        <v>3190.5</v>
      </c>
      <c r="Q224" s="23">
        <f t="shared" si="235"/>
        <v>2659.5</v>
      </c>
      <c r="R224" s="23">
        <f t="shared" si="236"/>
        <v>3832.83</v>
      </c>
      <c r="S224" s="23">
        <f t="shared" si="237"/>
        <v>6880.5</v>
      </c>
      <c r="T224" s="23">
        <f t="shared" si="238"/>
        <v>41167.17</v>
      </c>
      <c r="U224" s="120" t="s">
        <v>355</v>
      </c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  <c r="IW224" s="24"/>
      <c r="IX224" s="24"/>
      <c r="IY224" s="24"/>
      <c r="IZ224" s="24"/>
      <c r="JA224" s="24"/>
      <c r="JB224" s="24"/>
      <c r="JC224" s="24"/>
      <c r="JD224" s="24"/>
      <c r="JE224" s="24"/>
      <c r="JF224" s="24"/>
      <c r="JG224" s="24"/>
      <c r="JH224" s="24"/>
      <c r="JI224" s="24"/>
      <c r="JJ224" s="24"/>
      <c r="JK224" s="24"/>
      <c r="JL224" s="24"/>
      <c r="JM224" s="24"/>
      <c r="JN224" s="24"/>
      <c r="JO224" s="24"/>
      <c r="JP224" s="24"/>
      <c r="JQ224" s="24"/>
      <c r="JR224" s="24"/>
      <c r="JS224" s="24"/>
      <c r="JT224" s="24"/>
      <c r="JU224" s="24"/>
      <c r="JV224" s="24"/>
      <c r="JW224" s="24"/>
      <c r="JX224" s="24"/>
      <c r="JY224" s="24"/>
      <c r="JZ224" s="24"/>
      <c r="KA224" s="24"/>
      <c r="KB224" s="24"/>
      <c r="KC224" s="24"/>
      <c r="KD224" s="24"/>
      <c r="KE224" s="24"/>
      <c r="KF224" s="24"/>
      <c r="KG224" s="24"/>
      <c r="KH224" s="24"/>
      <c r="KI224" s="24"/>
      <c r="KJ224" s="24"/>
      <c r="KK224" s="24"/>
      <c r="KL224" s="24"/>
      <c r="KM224" s="24"/>
      <c r="KN224" s="24"/>
      <c r="KO224" s="24"/>
      <c r="KP224" s="24"/>
      <c r="KQ224" s="24"/>
      <c r="KR224" s="24"/>
      <c r="KS224" s="24"/>
      <c r="KT224" s="24"/>
      <c r="KU224" s="24"/>
      <c r="KV224" s="24"/>
      <c r="KW224" s="24"/>
      <c r="KX224" s="24"/>
      <c r="KY224" s="24"/>
      <c r="KZ224" s="24"/>
      <c r="LA224" s="24"/>
      <c r="LB224" s="24"/>
      <c r="LC224" s="24"/>
      <c r="LD224" s="24"/>
      <c r="LE224" s="24"/>
      <c r="LF224" s="24"/>
      <c r="LG224" s="24"/>
      <c r="LH224" s="24"/>
      <c r="LI224" s="24"/>
      <c r="LJ224" s="24"/>
      <c r="LK224" s="24"/>
      <c r="LL224" s="24"/>
      <c r="LM224" s="24"/>
      <c r="LN224" s="24"/>
      <c r="LO224" s="24"/>
      <c r="LP224" s="24"/>
      <c r="LQ224" s="24"/>
      <c r="LR224" s="24"/>
      <c r="LS224" s="24"/>
    </row>
    <row r="225" spans="1:331" s="2" customFormat="1" ht="30" customHeight="1" x14ac:dyDescent="0.25">
      <c r="A225" s="57">
        <v>217</v>
      </c>
      <c r="B225" s="21" t="s">
        <v>181</v>
      </c>
      <c r="C225" s="57" t="s">
        <v>283</v>
      </c>
      <c r="D225" s="21" t="s">
        <v>130</v>
      </c>
      <c r="E225" s="21" t="s">
        <v>102</v>
      </c>
      <c r="F225" s="57" t="s">
        <v>265</v>
      </c>
      <c r="G225" s="67" t="s">
        <v>266</v>
      </c>
      <c r="H225" s="67" t="s">
        <v>266</v>
      </c>
      <c r="I225" s="23">
        <v>45000</v>
      </c>
      <c r="J225" s="23">
        <v>1148.33</v>
      </c>
      <c r="K225" s="23">
        <v>25</v>
      </c>
      <c r="L225" s="23">
        <f t="shared" si="214"/>
        <v>1291.5</v>
      </c>
      <c r="M225" s="23">
        <f t="shared" si="231"/>
        <v>3194.9999999999995</v>
      </c>
      <c r="N225" s="23">
        <f t="shared" si="232"/>
        <v>495.00000000000006</v>
      </c>
      <c r="O225" s="23">
        <f t="shared" si="233"/>
        <v>1368</v>
      </c>
      <c r="P225" s="23">
        <f t="shared" si="234"/>
        <v>3190.5</v>
      </c>
      <c r="Q225" s="23">
        <f t="shared" si="235"/>
        <v>2659.5</v>
      </c>
      <c r="R225" s="23">
        <f t="shared" si="236"/>
        <v>3832.83</v>
      </c>
      <c r="S225" s="23">
        <f t="shared" si="237"/>
        <v>6880.5</v>
      </c>
      <c r="T225" s="23">
        <f t="shared" si="238"/>
        <v>41167.17</v>
      </c>
      <c r="U225" s="120" t="s">
        <v>355</v>
      </c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  <c r="IW225" s="24"/>
      <c r="IX225" s="24"/>
      <c r="IY225" s="24"/>
      <c r="IZ225" s="24"/>
      <c r="JA225" s="24"/>
      <c r="JB225" s="24"/>
      <c r="JC225" s="24"/>
      <c r="JD225" s="24"/>
      <c r="JE225" s="24"/>
      <c r="JF225" s="24"/>
      <c r="JG225" s="24"/>
      <c r="JH225" s="24"/>
      <c r="JI225" s="24"/>
      <c r="JJ225" s="24"/>
      <c r="JK225" s="24"/>
      <c r="JL225" s="24"/>
      <c r="JM225" s="24"/>
      <c r="JN225" s="24"/>
      <c r="JO225" s="24"/>
      <c r="JP225" s="24"/>
      <c r="JQ225" s="24"/>
      <c r="JR225" s="24"/>
      <c r="JS225" s="24"/>
      <c r="JT225" s="24"/>
      <c r="JU225" s="24"/>
      <c r="JV225" s="24"/>
      <c r="JW225" s="24"/>
      <c r="JX225" s="24"/>
      <c r="JY225" s="24"/>
      <c r="JZ225" s="24"/>
      <c r="KA225" s="24"/>
      <c r="KB225" s="24"/>
      <c r="KC225" s="24"/>
      <c r="KD225" s="24"/>
      <c r="KE225" s="24"/>
      <c r="KF225" s="24"/>
      <c r="KG225" s="24"/>
      <c r="KH225" s="24"/>
      <c r="KI225" s="24"/>
      <c r="KJ225" s="24"/>
      <c r="KK225" s="24"/>
      <c r="KL225" s="24"/>
      <c r="KM225" s="24"/>
      <c r="KN225" s="24"/>
      <c r="KO225" s="24"/>
      <c r="KP225" s="24"/>
      <c r="KQ225" s="24"/>
      <c r="KR225" s="24"/>
      <c r="KS225" s="24"/>
      <c r="KT225" s="24"/>
      <c r="KU225" s="24"/>
      <c r="KV225" s="24"/>
      <c r="KW225" s="24"/>
      <c r="KX225" s="24"/>
      <c r="KY225" s="24"/>
      <c r="KZ225" s="24"/>
      <c r="LA225" s="24"/>
      <c r="LB225" s="24"/>
      <c r="LC225" s="24"/>
      <c r="LD225" s="24"/>
      <c r="LE225" s="24"/>
      <c r="LF225" s="24"/>
      <c r="LG225" s="24"/>
      <c r="LH225" s="24"/>
      <c r="LI225" s="24"/>
      <c r="LJ225" s="24"/>
      <c r="LK225" s="24"/>
      <c r="LL225" s="24"/>
      <c r="LM225" s="24"/>
      <c r="LN225" s="24"/>
      <c r="LO225" s="24"/>
      <c r="LP225" s="24"/>
      <c r="LQ225" s="24"/>
      <c r="LR225" s="24"/>
      <c r="LS225" s="24"/>
    </row>
    <row r="226" spans="1:331" s="2" customFormat="1" ht="30" customHeight="1" x14ac:dyDescent="0.25">
      <c r="A226" s="57">
        <v>218</v>
      </c>
      <c r="B226" s="21" t="s">
        <v>185</v>
      </c>
      <c r="C226" s="57" t="s">
        <v>283</v>
      </c>
      <c r="D226" s="21" t="s">
        <v>130</v>
      </c>
      <c r="E226" s="21" t="s">
        <v>1</v>
      </c>
      <c r="F226" s="57" t="s">
        <v>265</v>
      </c>
      <c r="G226" s="67" t="s">
        <v>266</v>
      </c>
      <c r="H226" s="67" t="s">
        <v>266</v>
      </c>
      <c r="I226" s="23">
        <v>50000</v>
      </c>
      <c r="J226" s="23">
        <v>1615.89</v>
      </c>
      <c r="K226" s="23">
        <v>25</v>
      </c>
      <c r="L226" s="23">
        <f t="shared" si="214"/>
        <v>1435</v>
      </c>
      <c r="M226" s="23">
        <f t="shared" si="231"/>
        <v>3549.9999999999995</v>
      </c>
      <c r="N226" s="23">
        <f t="shared" si="232"/>
        <v>550</v>
      </c>
      <c r="O226" s="23">
        <f t="shared" si="233"/>
        <v>1520</v>
      </c>
      <c r="P226" s="23">
        <f t="shared" si="234"/>
        <v>3545.0000000000005</v>
      </c>
      <c r="Q226" s="23">
        <f t="shared" si="235"/>
        <v>2955</v>
      </c>
      <c r="R226" s="23">
        <f t="shared" si="236"/>
        <v>4595.8900000000003</v>
      </c>
      <c r="S226" s="23">
        <f t="shared" si="237"/>
        <v>7645</v>
      </c>
      <c r="T226" s="23">
        <f t="shared" si="238"/>
        <v>45404.11</v>
      </c>
      <c r="U226" s="120" t="s">
        <v>355</v>
      </c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  <c r="IW226" s="24"/>
      <c r="IX226" s="24"/>
      <c r="IY226" s="24"/>
      <c r="IZ226" s="24"/>
      <c r="JA226" s="24"/>
      <c r="JB226" s="24"/>
      <c r="JC226" s="24"/>
      <c r="JD226" s="24"/>
      <c r="JE226" s="24"/>
      <c r="JF226" s="24"/>
      <c r="JG226" s="24"/>
      <c r="JH226" s="24"/>
      <c r="JI226" s="24"/>
      <c r="JJ226" s="24"/>
      <c r="JK226" s="24"/>
      <c r="JL226" s="24"/>
      <c r="JM226" s="24"/>
      <c r="JN226" s="24"/>
      <c r="JO226" s="24"/>
      <c r="JP226" s="24"/>
      <c r="JQ226" s="24"/>
      <c r="JR226" s="24"/>
      <c r="JS226" s="24"/>
      <c r="JT226" s="24"/>
      <c r="JU226" s="24"/>
      <c r="JV226" s="24"/>
      <c r="JW226" s="24"/>
      <c r="JX226" s="24"/>
      <c r="JY226" s="24"/>
      <c r="JZ226" s="24"/>
      <c r="KA226" s="24"/>
      <c r="KB226" s="24"/>
      <c r="KC226" s="24"/>
      <c r="KD226" s="24"/>
      <c r="KE226" s="24"/>
      <c r="KF226" s="24"/>
      <c r="KG226" s="24"/>
      <c r="KH226" s="24"/>
      <c r="KI226" s="24"/>
      <c r="KJ226" s="24"/>
      <c r="KK226" s="24"/>
      <c r="KL226" s="24"/>
      <c r="KM226" s="24"/>
      <c r="KN226" s="24"/>
      <c r="KO226" s="24"/>
      <c r="KP226" s="24"/>
      <c r="KQ226" s="24"/>
      <c r="KR226" s="24"/>
      <c r="KS226" s="24"/>
      <c r="KT226" s="24"/>
      <c r="KU226" s="24"/>
      <c r="KV226" s="24"/>
      <c r="KW226" s="24"/>
      <c r="KX226" s="24"/>
      <c r="KY226" s="24"/>
      <c r="KZ226" s="24"/>
      <c r="LA226" s="24"/>
      <c r="LB226" s="24"/>
      <c r="LC226" s="24"/>
      <c r="LD226" s="24"/>
      <c r="LE226" s="24"/>
      <c r="LF226" s="24"/>
      <c r="LG226" s="24"/>
      <c r="LH226" s="24"/>
      <c r="LI226" s="24"/>
      <c r="LJ226" s="24"/>
      <c r="LK226" s="24"/>
      <c r="LL226" s="24"/>
      <c r="LM226" s="24"/>
      <c r="LN226" s="24"/>
      <c r="LO226" s="24"/>
      <c r="LP226" s="24"/>
      <c r="LQ226" s="24"/>
      <c r="LR226" s="24"/>
      <c r="LS226" s="24"/>
    </row>
    <row r="227" spans="1:331" s="2" customFormat="1" ht="30" customHeight="1" x14ac:dyDescent="0.25">
      <c r="A227" s="57">
        <v>219</v>
      </c>
      <c r="B227" s="21" t="s">
        <v>232</v>
      </c>
      <c r="C227" s="57" t="s">
        <v>283</v>
      </c>
      <c r="D227" s="21" t="s">
        <v>130</v>
      </c>
      <c r="E227" s="21" t="s">
        <v>46</v>
      </c>
      <c r="F227" s="57" t="s">
        <v>265</v>
      </c>
      <c r="G227" s="67" t="s">
        <v>266</v>
      </c>
      <c r="H227" s="67" t="s">
        <v>266</v>
      </c>
      <c r="I227" s="23">
        <v>41000</v>
      </c>
      <c r="J227" s="23">
        <v>583.79</v>
      </c>
      <c r="K227" s="23">
        <v>25</v>
      </c>
      <c r="L227" s="23">
        <f t="shared" si="214"/>
        <v>1176.7</v>
      </c>
      <c r="M227" s="23">
        <f t="shared" si="231"/>
        <v>2910.9999999999995</v>
      </c>
      <c r="N227" s="23">
        <f t="shared" si="232"/>
        <v>451.00000000000006</v>
      </c>
      <c r="O227" s="23">
        <f t="shared" si="233"/>
        <v>1246.4000000000001</v>
      </c>
      <c r="P227" s="23">
        <f t="shared" si="234"/>
        <v>2906.9</v>
      </c>
      <c r="Q227" s="23">
        <f t="shared" si="235"/>
        <v>2423.1000000000004</v>
      </c>
      <c r="R227" s="23">
        <f t="shared" si="236"/>
        <v>3031.8900000000003</v>
      </c>
      <c r="S227" s="23">
        <f t="shared" si="237"/>
        <v>6268.9</v>
      </c>
      <c r="T227" s="23">
        <f t="shared" si="238"/>
        <v>37968.11</v>
      </c>
      <c r="U227" s="120" t="s">
        <v>355</v>
      </c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  <c r="IS227" s="24"/>
      <c r="IT227" s="24"/>
      <c r="IU227" s="24"/>
      <c r="IV227" s="24"/>
      <c r="IW227" s="24"/>
      <c r="IX227" s="24"/>
      <c r="IY227" s="24"/>
      <c r="IZ227" s="24"/>
      <c r="JA227" s="24"/>
      <c r="JB227" s="24"/>
      <c r="JC227" s="24"/>
      <c r="JD227" s="24"/>
      <c r="JE227" s="24"/>
      <c r="JF227" s="24"/>
      <c r="JG227" s="24"/>
      <c r="JH227" s="24"/>
      <c r="JI227" s="24"/>
      <c r="JJ227" s="24"/>
      <c r="JK227" s="24"/>
      <c r="JL227" s="24"/>
      <c r="JM227" s="24"/>
      <c r="JN227" s="24"/>
      <c r="JO227" s="24"/>
      <c r="JP227" s="24"/>
      <c r="JQ227" s="24"/>
      <c r="JR227" s="24"/>
      <c r="JS227" s="24"/>
      <c r="JT227" s="24"/>
      <c r="JU227" s="24"/>
      <c r="JV227" s="24"/>
      <c r="JW227" s="24"/>
      <c r="JX227" s="24"/>
      <c r="JY227" s="24"/>
      <c r="JZ227" s="24"/>
      <c r="KA227" s="24"/>
      <c r="KB227" s="24"/>
      <c r="KC227" s="24"/>
      <c r="KD227" s="24"/>
      <c r="KE227" s="24"/>
      <c r="KF227" s="24"/>
      <c r="KG227" s="24"/>
      <c r="KH227" s="24"/>
      <c r="KI227" s="24"/>
      <c r="KJ227" s="24"/>
      <c r="KK227" s="24"/>
      <c r="KL227" s="24"/>
      <c r="KM227" s="24"/>
      <c r="KN227" s="24"/>
      <c r="KO227" s="24"/>
      <c r="KP227" s="24"/>
      <c r="KQ227" s="24"/>
      <c r="KR227" s="24"/>
      <c r="KS227" s="24"/>
      <c r="KT227" s="24"/>
      <c r="KU227" s="24"/>
      <c r="KV227" s="24"/>
      <c r="KW227" s="24"/>
      <c r="KX227" s="24"/>
      <c r="KY227" s="24"/>
      <c r="KZ227" s="24"/>
      <c r="LA227" s="24"/>
      <c r="LB227" s="24"/>
      <c r="LC227" s="24"/>
      <c r="LD227" s="24"/>
      <c r="LE227" s="24"/>
      <c r="LF227" s="24"/>
      <c r="LG227" s="24"/>
      <c r="LH227" s="24"/>
      <c r="LI227" s="24"/>
      <c r="LJ227" s="24"/>
      <c r="LK227" s="24"/>
      <c r="LL227" s="24"/>
      <c r="LM227" s="24"/>
      <c r="LN227" s="24"/>
      <c r="LO227" s="24"/>
      <c r="LP227" s="24"/>
      <c r="LQ227" s="24"/>
      <c r="LR227" s="24"/>
      <c r="LS227" s="24"/>
    </row>
    <row r="228" spans="1:331" s="2" customFormat="1" ht="30" customHeight="1" x14ac:dyDescent="0.25">
      <c r="A228" s="57">
        <v>220</v>
      </c>
      <c r="B228" s="21" t="s">
        <v>264</v>
      </c>
      <c r="C228" s="57" t="s">
        <v>283</v>
      </c>
      <c r="D228" s="21" t="s">
        <v>130</v>
      </c>
      <c r="E228" s="21" t="s">
        <v>99</v>
      </c>
      <c r="F228" s="57" t="s">
        <v>265</v>
      </c>
      <c r="G228" s="67" t="s">
        <v>266</v>
      </c>
      <c r="H228" s="67" t="s">
        <v>266</v>
      </c>
      <c r="I228" s="23">
        <v>42000</v>
      </c>
      <c r="J228" s="23">
        <v>724.92</v>
      </c>
      <c r="K228" s="23">
        <v>25</v>
      </c>
      <c r="L228" s="23">
        <f t="shared" si="214"/>
        <v>1205.4000000000001</v>
      </c>
      <c r="M228" s="23">
        <f t="shared" si="231"/>
        <v>2981.9999999999995</v>
      </c>
      <c r="N228" s="23">
        <f t="shared" si="232"/>
        <v>462.00000000000006</v>
      </c>
      <c r="O228" s="23">
        <f t="shared" si="233"/>
        <v>1276.8</v>
      </c>
      <c r="P228" s="23">
        <f t="shared" si="234"/>
        <v>2977.8</v>
      </c>
      <c r="Q228" s="23">
        <f t="shared" si="235"/>
        <v>2482.1999999999998</v>
      </c>
      <c r="R228" s="23">
        <f t="shared" si="236"/>
        <v>3232.12</v>
      </c>
      <c r="S228" s="23">
        <f t="shared" si="237"/>
        <v>6421.7999999999993</v>
      </c>
      <c r="T228" s="23">
        <f t="shared" si="238"/>
        <v>38767.879999999997</v>
      </c>
      <c r="U228" s="120" t="s">
        <v>355</v>
      </c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  <c r="IW228" s="24"/>
      <c r="IX228" s="24"/>
      <c r="IY228" s="24"/>
      <c r="IZ228" s="24"/>
      <c r="JA228" s="24"/>
      <c r="JB228" s="24"/>
      <c r="JC228" s="24"/>
      <c r="JD228" s="24"/>
      <c r="JE228" s="24"/>
      <c r="JF228" s="24"/>
      <c r="JG228" s="24"/>
      <c r="JH228" s="24"/>
      <c r="JI228" s="24"/>
      <c r="JJ228" s="24"/>
      <c r="JK228" s="24"/>
      <c r="JL228" s="24"/>
      <c r="JM228" s="24"/>
      <c r="JN228" s="24"/>
      <c r="JO228" s="24"/>
      <c r="JP228" s="24"/>
      <c r="JQ228" s="24"/>
      <c r="JR228" s="24"/>
      <c r="JS228" s="24"/>
      <c r="JT228" s="24"/>
      <c r="JU228" s="24"/>
      <c r="JV228" s="24"/>
      <c r="JW228" s="24"/>
      <c r="JX228" s="24"/>
      <c r="JY228" s="24"/>
      <c r="JZ228" s="24"/>
      <c r="KA228" s="24"/>
      <c r="KB228" s="24"/>
      <c r="KC228" s="24"/>
      <c r="KD228" s="24"/>
      <c r="KE228" s="24"/>
      <c r="KF228" s="24"/>
      <c r="KG228" s="24"/>
      <c r="KH228" s="24"/>
      <c r="KI228" s="24"/>
      <c r="KJ228" s="24"/>
      <c r="KK228" s="24"/>
      <c r="KL228" s="24"/>
      <c r="KM228" s="24"/>
      <c r="KN228" s="24"/>
      <c r="KO228" s="24"/>
      <c r="KP228" s="24"/>
      <c r="KQ228" s="24"/>
      <c r="KR228" s="24"/>
      <c r="KS228" s="24"/>
      <c r="KT228" s="24"/>
      <c r="KU228" s="24"/>
      <c r="KV228" s="24"/>
      <c r="KW228" s="24"/>
      <c r="KX228" s="24"/>
      <c r="KY228" s="24"/>
      <c r="KZ228" s="24"/>
      <c r="LA228" s="24"/>
      <c r="LB228" s="24"/>
      <c r="LC228" s="24"/>
      <c r="LD228" s="24"/>
      <c r="LE228" s="24"/>
      <c r="LF228" s="24"/>
      <c r="LG228" s="24"/>
      <c r="LH228" s="24"/>
      <c r="LI228" s="24"/>
      <c r="LJ228" s="24"/>
      <c r="LK228" s="24"/>
      <c r="LL228" s="24"/>
      <c r="LM228" s="24"/>
      <c r="LN228" s="24"/>
      <c r="LO228" s="24"/>
      <c r="LP228" s="24"/>
      <c r="LQ228" s="24"/>
      <c r="LR228" s="24"/>
      <c r="LS228" s="24"/>
    </row>
    <row r="229" spans="1:331" s="2" customFormat="1" ht="30" customHeight="1" x14ac:dyDescent="0.25">
      <c r="A229" s="57">
        <v>221</v>
      </c>
      <c r="B229" s="21" t="s">
        <v>289</v>
      </c>
      <c r="C229" s="57" t="s">
        <v>282</v>
      </c>
      <c r="D229" s="21" t="s">
        <v>192</v>
      </c>
      <c r="E229" s="21" t="s">
        <v>1</v>
      </c>
      <c r="F229" s="57" t="s">
        <v>265</v>
      </c>
      <c r="G229" s="67" t="s">
        <v>266</v>
      </c>
      <c r="H229" s="67" t="s">
        <v>266</v>
      </c>
      <c r="I229" s="23">
        <v>50000</v>
      </c>
      <c r="J229" s="23">
        <v>1854</v>
      </c>
      <c r="K229" s="23">
        <v>25</v>
      </c>
      <c r="L229" s="23">
        <f t="shared" si="214"/>
        <v>1435</v>
      </c>
      <c r="M229" s="23">
        <f t="shared" si="231"/>
        <v>3549.9999999999995</v>
      </c>
      <c r="N229" s="23">
        <f t="shared" si="232"/>
        <v>550</v>
      </c>
      <c r="O229" s="23">
        <f t="shared" si="233"/>
        <v>1520</v>
      </c>
      <c r="P229" s="23">
        <f t="shared" si="234"/>
        <v>3545.0000000000005</v>
      </c>
      <c r="Q229" s="23">
        <f t="shared" si="235"/>
        <v>2955</v>
      </c>
      <c r="R229" s="23">
        <f t="shared" si="236"/>
        <v>4834</v>
      </c>
      <c r="S229" s="23">
        <f t="shared" si="237"/>
        <v>7645</v>
      </c>
      <c r="T229" s="23">
        <f t="shared" si="238"/>
        <v>45166</v>
      </c>
      <c r="U229" s="120" t="s">
        <v>355</v>
      </c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  <c r="IW229" s="24"/>
      <c r="IX229" s="24"/>
      <c r="IY229" s="24"/>
      <c r="IZ229" s="24"/>
      <c r="JA229" s="24"/>
      <c r="JB229" s="24"/>
      <c r="JC229" s="24"/>
      <c r="JD229" s="24"/>
      <c r="JE229" s="24"/>
      <c r="JF229" s="24"/>
      <c r="JG229" s="24"/>
      <c r="JH229" s="24"/>
      <c r="JI229" s="24"/>
      <c r="JJ229" s="24"/>
      <c r="JK229" s="24"/>
      <c r="JL229" s="24"/>
      <c r="JM229" s="24"/>
      <c r="JN229" s="24"/>
      <c r="JO229" s="24"/>
      <c r="JP229" s="24"/>
      <c r="JQ229" s="24"/>
      <c r="JR229" s="24"/>
      <c r="JS229" s="24"/>
      <c r="JT229" s="24"/>
      <c r="JU229" s="24"/>
      <c r="JV229" s="24"/>
      <c r="JW229" s="24"/>
      <c r="JX229" s="24"/>
      <c r="JY229" s="24"/>
      <c r="JZ229" s="24"/>
      <c r="KA229" s="24"/>
      <c r="KB229" s="24"/>
      <c r="KC229" s="24"/>
      <c r="KD229" s="24"/>
      <c r="KE229" s="24"/>
      <c r="KF229" s="24"/>
      <c r="KG229" s="24"/>
      <c r="KH229" s="24"/>
      <c r="KI229" s="24"/>
      <c r="KJ229" s="24"/>
      <c r="KK229" s="24"/>
      <c r="KL229" s="24"/>
      <c r="KM229" s="24"/>
      <c r="KN229" s="24"/>
      <c r="KO229" s="24"/>
      <c r="KP229" s="24"/>
      <c r="KQ229" s="24"/>
      <c r="KR229" s="24"/>
      <c r="KS229" s="24"/>
      <c r="KT229" s="24"/>
      <c r="KU229" s="24"/>
      <c r="KV229" s="24"/>
      <c r="KW229" s="24"/>
      <c r="KX229" s="24"/>
      <c r="KY229" s="24"/>
      <c r="KZ229" s="24"/>
      <c r="LA229" s="24"/>
      <c r="LB229" s="24"/>
      <c r="LC229" s="24"/>
      <c r="LD229" s="24"/>
      <c r="LE229" s="24"/>
      <c r="LF229" s="24"/>
      <c r="LG229" s="24"/>
      <c r="LH229" s="24"/>
      <c r="LI229" s="24"/>
      <c r="LJ229" s="24"/>
      <c r="LK229" s="24"/>
      <c r="LL229" s="24"/>
      <c r="LM229" s="24"/>
      <c r="LN229" s="24"/>
      <c r="LO229" s="24"/>
      <c r="LP229" s="24"/>
      <c r="LQ229" s="24"/>
      <c r="LR229" s="24"/>
      <c r="LS229" s="24"/>
    </row>
    <row r="230" spans="1:331" s="2" customFormat="1" ht="30" customHeight="1" x14ac:dyDescent="0.25">
      <c r="A230" s="57">
        <v>222</v>
      </c>
      <c r="B230" s="21" t="s">
        <v>136</v>
      </c>
      <c r="C230" s="57" t="s">
        <v>283</v>
      </c>
      <c r="D230" s="21" t="s">
        <v>135</v>
      </c>
      <c r="E230" s="21" t="s">
        <v>102</v>
      </c>
      <c r="F230" s="57" t="s">
        <v>265</v>
      </c>
      <c r="G230" s="67" t="s">
        <v>266</v>
      </c>
      <c r="H230" s="67" t="s">
        <v>266</v>
      </c>
      <c r="I230" s="23">
        <v>45000</v>
      </c>
      <c r="J230" s="23">
        <v>1148.33</v>
      </c>
      <c r="K230" s="23">
        <v>25</v>
      </c>
      <c r="L230" s="23">
        <f t="shared" si="214"/>
        <v>1291.5</v>
      </c>
      <c r="M230" s="23">
        <f t="shared" si="231"/>
        <v>3194.9999999999995</v>
      </c>
      <c r="N230" s="23">
        <f t="shared" si="232"/>
        <v>495.00000000000006</v>
      </c>
      <c r="O230" s="23">
        <f t="shared" si="233"/>
        <v>1368</v>
      </c>
      <c r="P230" s="23">
        <f t="shared" si="234"/>
        <v>3190.5</v>
      </c>
      <c r="Q230" s="23">
        <f t="shared" si="235"/>
        <v>2659.5</v>
      </c>
      <c r="R230" s="23">
        <f t="shared" si="236"/>
        <v>3832.83</v>
      </c>
      <c r="S230" s="23">
        <f t="shared" si="237"/>
        <v>6880.5</v>
      </c>
      <c r="T230" s="23">
        <f t="shared" si="238"/>
        <v>41167.17</v>
      </c>
      <c r="U230" s="120" t="s">
        <v>355</v>
      </c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  <c r="IW230" s="24"/>
      <c r="IX230" s="24"/>
      <c r="IY230" s="24"/>
      <c r="IZ230" s="24"/>
      <c r="JA230" s="24"/>
      <c r="JB230" s="24"/>
      <c r="JC230" s="24"/>
      <c r="JD230" s="24"/>
      <c r="JE230" s="24"/>
      <c r="JF230" s="24"/>
      <c r="JG230" s="24"/>
      <c r="JH230" s="24"/>
      <c r="JI230" s="24"/>
      <c r="JJ230" s="24"/>
      <c r="JK230" s="24"/>
      <c r="JL230" s="24"/>
      <c r="JM230" s="24"/>
      <c r="JN230" s="24"/>
      <c r="JO230" s="24"/>
      <c r="JP230" s="24"/>
      <c r="JQ230" s="24"/>
      <c r="JR230" s="24"/>
      <c r="JS230" s="24"/>
      <c r="JT230" s="24"/>
      <c r="JU230" s="24"/>
      <c r="JV230" s="24"/>
      <c r="JW230" s="24"/>
      <c r="JX230" s="24"/>
      <c r="JY230" s="24"/>
      <c r="JZ230" s="24"/>
      <c r="KA230" s="24"/>
      <c r="KB230" s="24"/>
      <c r="KC230" s="24"/>
      <c r="KD230" s="24"/>
      <c r="KE230" s="24"/>
      <c r="KF230" s="24"/>
      <c r="KG230" s="24"/>
      <c r="KH230" s="24"/>
      <c r="KI230" s="24"/>
      <c r="KJ230" s="24"/>
      <c r="KK230" s="24"/>
      <c r="KL230" s="24"/>
      <c r="KM230" s="24"/>
      <c r="KN230" s="24"/>
      <c r="KO230" s="24"/>
      <c r="KP230" s="24"/>
      <c r="KQ230" s="24"/>
      <c r="KR230" s="24"/>
      <c r="KS230" s="24"/>
      <c r="KT230" s="24"/>
      <c r="KU230" s="24"/>
      <c r="KV230" s="24"/>
      <c r="KW230" s="24"/>
      <c r="KX230" s="24"/>
      <c r="KY230" s="24"/>
      <c r="KZ230" s="24"/>
      <c r="LA230" s="24"/>
      <c r="LB230" s="24"/>
      <c r="LC230" s="24"/>
      <c r="LD230" s="24"/>
      <c r="LE230" s="24"/>
      <c r="LF230" s="24"/>
      <c r="LG230" s="24"/>
      <c r="LH230" s="24"/>
      <c r="LI230" s="24"/>
      <c r="LJ230" s="24"/>
      <c r="LK230" s="24"/>
      <c r="LL230" s="24"/>
      <c r="LM230" s="24"/>
      <c r="LN230" s="24"/>
      <c r="LO230" s="24"/>
      <c r="LP230" s="24"/>
      <c r="LQ230" s="24"/>
      <c r="LR230" s="24"/>
      <c r="LS230" s="24"/>
    </row>
    <row r="231" spans="1:331" s="2" customFormat="1" ht="30" customHeight="1" x14ac:dyDescent="0.25">
      <c r="A231" s="57">
        <v>223</v>
      </c>
      <c r="B231" s="21" t="s">
        <v>306</v>
      </c>
      <c r="C231" s="57" t="s">
        <v>283</v>
      </c>
      <c r="D231" s="21" t="s">
        <v>135</v>
      </c>
      <c r="E231" s="21" t="s">
        <v>214</v>
      </c>
      <c r="F231" s="57" t="s">
        <v>265</v>
      </c>
      <c r="G231" s="67" t="s">
        <v>266</v>
      </c>
      <c r="H231" s="67" t="s">
        <v>266</v>
      </c>
      <c r="I231" s="23">
        <v>45000</v>
      </c>
      <c r="J231" s="23">
        <v>1148.33</v>
      </c>
      <c r="K231" s="23">
        <v>25</v>
      </c>
      <c r="L231" s="23">
        <f>I231*2.87%</f>
        <v>1291.5</v>
      </c>
      <c r="M231" s="23">
        <f>I231*7.1%</f>
        <v>3194.9999999999995</v>
      </c>
      <c r="N231" s="23">
        <f>I231*1.1%</f>
        <v>495.00000000000006</v>
      </c>
      <c r="O231" s="23">
        <f>I231*3.04%</f>
        <v>1368</v>
      </c>
      <c r="P231" s="23">
        <f>I231*7.09%</f>
        <v>3190.5</v>
      </c>
      <c r="Q231" s="23">
        <f>+L231+O231</f>
        <v>2659.5</v>
      </c>
      <c r="R231" s="23">
        <f>SUM(J231+K231+L231+O231)</f>
        <v>3832.83</v>
      </c>
      <c r="S231" s="23">
        <f>SUM(M231+N231+P231)</f>
        <v>6880.5</v>
      </c>
      <c r="T231" s="23">
        <f>I231-R231</f>
        <v>41167.17</v>
      </c>
      <c r="U231" s="120" t="s">
        <v>355</v>
      </c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  <c r="IW231" s="24"/>
      <c r="IX231" s="24"/>
      <c r="IY231" s="24"/>
      <c r="IZ231" s="24"/>
      <c r="JA231" s="24"/>
      <c r="JB231" s="24"/>
      <c r="JC231" s="24"/>
      <c r="JD231" s="24"/>
      <c r="JE231" s="24"/>
      <c r="JF231" s="24"/>
      <c r="JG231" s="24"/>
      <c r="JH231" s="24"/>
      <c r="JI231" s="24"/>
      <c r="JJ231" s="24"/>
      <c r="JK231" s="24"/>
      <c r="JL231" s="24"/>
      <c r="JM231" s="24"/>
      <c r="JN231" s="24"/>
      <c r="JO231" s="24"/>
      <c r="JP231" s="24"/>
      <c r="JQ231" s="24"/>
      <c r="JR231" s="24"/>
      <c r="JS231" s="24"/>
      <c r="JT231" s="24"/>
      <c r="JU231" s="24"/>
      <c r="JV231" s="24"/>
      <c r="JW231" s="24"/>
      <c r="JX231" s="24"/>
      <c r="JY231" s="24"/>
      <c r="JZ231" s="24"/>
      <c r="KA231" s="24"/>
      <c r="KB231" s="24"/>
      <c r="KC231" s="24"/>
      <c r="KD231" s="24"/>
      <c r="KE231" s="24"/>
      <c r="KF231" s="24"/>
      <c r="KG231" s="24"/>
      <c r="KH231" s="24"/>
      <c r="KI231" s="24"/>
      <c r="KJ231" s="24"/>
      <c r="KK231" s="24"/>
      <c r="KL231" s="24"/>
      <c r="KM231" s="24"/>
      <c r="KN231" s="24"/>
      <c r="KO231" s="24"/>
      <c r="KP231" s="24"/>
      <c r="KQ231" s="24"/>
      <c r="KR231" s="24"/>
      <c r="KS231" s="24"/>
      <c r="KT231" s="24"/>
      <c r="KU231" s="24"/>
      <c r="KV231" s="24"/>
      <c r="KW231" s="24"/>
      <c r="KX231" s="24"/>
      <c r="KY231" s="24"/>
      <c r="KZ231" s="24"/>
      <c r="LA231" s="24"/>
      <c r="LB231" s="24"/>
      <c r="LC231" s="24"/>
      <c r="LD231" s="24"/>
      <c r="LE231" s="24"/>
      <c r="LF231" s="24"/>
      <c r="LG231" s="24"/>
      <c r="LH231" s="24"/>
      <c r="LI231" s="24"/>
      <c r="LJ231" s="24"/>
      <c r="LK231" s="24"/>
      <c r="LL231" s="24"/>
      <c r="LM231" s="24"/>
      <c r="LN231" s="24"/>
      <c r="LO231" s="24"/>
      <c r="LP231" s="24"/>
      <c r="LQ231" s="24"/>
      <c r="LR231" s="24"/>
      <c r="LS231" s="24"/>
    </row>
    <row r="232" spans="1:331" s="2" customFormat="1" ht="30" customHeight="1" x14ac:dyDescent="0.25">
      <c r="A232" s="57">
        <v>224</v>
      </c>
      <c r="B232" s="21" t="s">
        <v>137</v>
      </c>
      <c r="C232" s="57" t="s">
        <v>283</v>
      </c>
      <c r="D232" s="21" t="s">
        <v>135</v>
      </c>
      <c r="E232" s="21" t="s">
        <v>102</v>
      </c>
      <c r="F232" s="57" t="s">
        <v>265</v>
      </c>
      <c r="G232" s="67" t="s">
        <v>266</v>
      </c>
      <c r="H232" s="67" t="s">
        <v>266</v>
      </c>
      <c r="I232" s="23">
        <v>45000</v>
      </c>
      <c r="J232" s="23">
        <v>1148.33</v>
      </c>
      <c r="K232" s="23">
        <v>25</v>
      </c>
      <c r="L232" s="23">
        <f t="shared" si="214"/>
        <v>1291.5</v>
      </c>
      <c r="M232" s="23">
        <f t="shared" si="231"/>
        <v>3194.9999999999995</v>
      </c>
      <c r="N232" s="23">
        <f t="shared" si="232"/>
        <v>495.00000000000006</v>
      </c>
      <c r="O232" s="23">
        <f t="shared" si="233"/>
        <v>1368</v>
      </c>
      <c r="P232" s="23">
        <f t="shared" si="234"/>
        <v>3190.5</v>
      </c>
      <c r="Q232" s="23">
        <f t="shared" si="235"/>
        <v>2659.5</v>
      </c>
      <c r="R232" s="23">
        <f t="shared" si="236"/>
        <v>3832.83</v>
      </c>
      <c r="S232" s="23">
        <f t="shared" si="237"/>
        <v>6880.5</v>
      </c>
      <c r="T232" s="23">
        <f t="shared" si="238"/>
        <v>41167.17</v>
      </c>
      <c r="U232" s="120" t="s">
        <v>355</v>
      </c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  <c r="IW232" s="24"/>
      <c r="IX232" s="24"/>
      <c r="IY232" s="24"/>
      <c r="IZ232" s="24"/>
      <c r="JA232" s="24"/>
      <c r="JB232" s="24"/>
      <c r="JC232" s="24"/>
      <c r="JD232" s="24"/>
      <c r="JE232" s="24"/>
      <c r="JF232" s="24"/>
      <c r="JG232" s="24"/>
      <c r="JH232" s="24"/>
      <c r="JI232" s="24"/>
      <c r="JJ232" s="24"/>
      <c r="JK232" s="24"/>
      <c r="JL232" s="24"/>
      <c r="JM232" s="24"/>
      <c r="JN232" s="24"/>
      <c r="JO232" s="24"/>
      <c r="JP232" s="24"/>
      <c r="JQ232" s="24"/>
      <c r="JR232" s="24"/>
      <c r="JS232" s="24"/>
      <c r="JT232" s="24"/>
      <c r="JU232" s="24"/>
      <c r="JV232" s="24"/>
      <c r="JW232" s="24"/>
      <c r="JX232" s="24"/>
      <c r="JY232" s="24"/>
      <c r="JZ232" s="24"/>
      <c r="KA232" s="24"/>
      <c r="KB232" s="24"/>
      <c r="KC232" s="24"/>
      <c r="KD232" s="24"/>
      <c r="KE232" s="24"/>
      <c r="KF232" s="24"/>
      <c r="KG232" s="24"/>
      <c r="KH232" s="24"/>
      <c r="KI232" s="24"/>
      <c r="KJ232" s="24"/>
      <c r="KK232" s="24"/>
      <c r="KL232" s="24"/>
      <c r="KM232" s="24"/>
      <c r="KN232" s="24"/>
      <c r="KO232" s="24"/>
      <c r="KP232" s="24"/>
      <c r="KQ232" s="24"/>
      <c r="KR232" s="24"/>
      <c r="KS232" s="24"/>
      <c r="KT232" s="24"/>
      <c r="KU232" s="24"/>
      <c r="KV232" s="24"/>
      <c r="KW232" s="24"/>
      <c r="KX232" s="24"/>
      <c r="KY232" s="24"/>
      <c r="KZ232" s="24"/>
      <c r="LA232" s="24"/>
      <c r="LB232" s="24"/>
      <c r="LC232" s="24"/>
      <c r="LD232" s="24"/>
      <c r="LE232" s="24"/>
      <c r="LF232" s="24"/>
      <c r="LG232" s="24"/>
      <c r="LH232" s="24"/>
      <c r="LI232" s="24"/>
      <c r="LJ232" s="24"/>
      <c r="LK232" s="24"/>
      <c r="LL232" s="24"/>
      <c r="LM232" s="24"/>
      <c r="LN232" s="24"/>
      <c r="LO232" s="24"/>
      <c r="LP232" s="24"/>
      <c r="LQ232" s="24"/>
      <c r="LR232" s="24"/>
      <c r="LS232" s="24"/>
    </row>
    <row r="233" spans="1:331" s="2" customFormat="1" ht="30" customHeight="1" x14ac:dyDescent="0.25">
      <c r="A233" s="57">
        <v>225</v>
      </c>
      <c r="B233" s="21" t="s">
        <v>183</v>
      </c>
      <c r="C233" s="57" t="s">
        <v>283</v>
      </c>
      <c r="D233" s="21" t="s">
        <v>135</v>
      </c>
      <c r="E233" s="21" t="s">
        <v>102</v>
      </c>
      <c r="F233" s="57" t="s">
        <v>265</v>
      </c>
      <c r="G233" s="67" t="s">
        <v>266</v>
      </c>
      <c r="H233" s="67" t="s">
        <v>266</v>
      </c>
      <c r="I233" s="23">
        <v>45000</v>
      </c>
      <c r="J233" s="23">
        <v>1148.33</v>
      </c>
      <c r="K233" s="23">
        <v>25</v>
      </c>
      <c r="L233" s="23">
        <f t="shared" si="214"/>
        <v>1291.5</v>
      </c>
      <c r="M233" s="23">
        <f t="shared" si="231"/>
        <v>3194.9999999999995</v>
      </c>
      <c r="N233" s="23">
        <f t="shared" si="232"/>
        <v>495.00000000000006</v>
      </c>
      <c r="O233" s="23">
        <f t="shared" si="233"/>
        <v>1368</v>
      </c>
      <c r="P233" s="23">
        <f t="shared" si="234"/>
        <v>3190.5</v>
      </c>
      <c r="Q233" s="23">
        <f t="shared" si="235"/>
        <v>2659.5</v>
      </c>
      <c r="R233" s="23">
        <f t="shared" si="236"/>
        <v>3832.83</v>
      </c>
      <c r="S233" s="23">
        <f t="shared" si="237"/>
        <v>6880.5</v>
      </c>
      <c r="T233" s="23">
        <f t="shared" si="238"/>
        <v>41167.17</v>
      </c>
      <c r="U233" s="120" t="s">
        <v>355</v>
      </c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  <c r="IW233" s="24"/>
      <c r="IX233" s="24"/>
      <c r="IY233" s="24"/>
      <c r="IZ233" s="24"/>
      <c r="JA233" s="24"/>
      <c r="JB233" s="24"/>
      <c r="JC233" s="24"/>
      <c r="JD233" s="24"/>
      <c r="JE233" s="24"/>
      <c r="JF233" s="24"/>
      <c r="JG233" s="24"/>
      <c r="JH233" s="24"/>
      <c r="JI233" s="24"/>
      <c r="JJ233" s="24"/>
      <c r="JK233" s="24"/>
      <c r="JL233" s="24"/>
      <c r="JM233" s="24"/>
      <c r="JN233" s="24"/>
      <c r="JO233" s="24"/>
      <c r="JP233" s="24"/>
      <c r="JQ233" s="24"/>
      <c r="JR233" s="24"/>
      <c r="JS233" s="24"/>
      <c r="JT233" s="24"/>
      <c r="JU233" s="24"/>
      <c r="JV233" s="24"/>
      <c r="JW233" s="24"/>
      <c r="JX233" s="24"/>
      <c r="JY233" s="24"/>
      <c r="JZ233" s="24"/>
      <c r="KA233" s="24"/>
      <c r="KB233" s="24"/>
      <c r="KC233" s="24"/>
      <c r="KD233" s="24"/>
      <c r="KE233" s="24"/>
      <c r="KF233" s="24"/>
      <c r="KG233" s="24"/>
      <c r="KH233" s="24"/>
      <c r="KI233" s="24"/>
      <c r="KJ233" s="24"/>
      <c r="KK233" s="24"/>
      <c r="KL233" s="24"/>
      <c r="KM233" s="24"/>
      <c r="KN233" s="24"/>
      <c r="KO233" s="24"/>
      <c r="KP233" s="24"/>
      <c r="KQ233" s="24"/>
      <c r="KR233" s="24"/>
      <c r="KS233" s="24"/>
      <c r="KT233" s="24"/>
      <c r="KU233" s="24"/>
      <c r="KV233" s="24"/>
      <c r="KW233" s="24"/>
      <c r="KX233" s="24"/>
      <c r="KY233" s="24"/>
      <c r="KZ233" s="24"/>
      <c r="LA233" s="24"/>
      <c r="LB233" s="24"/>
      <c r="LC233" s="24"/>
      <c r="LD233" s="24"/>
      <c r="LE233" s="24"/>
      <c r="LF233" s="24"/>
      <c r="LG233" s="24"/>
      <c r="LH233" s="24"/>
      <c r="LI233" s="24"/>
      <c r="LJ233" s="24"/>
      <c r="LK233" s="24"/>
      <c r="LL233" s="24"/>
      <c r="LM233" s="24"/>
      <c r="LN233" s="24"/>
      <c r="LO233" s="24"/>
      <c r="LP233" s="24"/>
      <c r="LQ233" s="24"/>
      <c r="LR233" s="24"/>
      <c r="LS233" s="24"/>
    </row>
    <row r="234" spans="1:331" s="2" customFormat="1" ht="30" customHeight="1" x14ac:dyDescent="0.25">
      <c r="A234" s="57">
        <v>226</v>
      </c>
      <c r="B234" s="21" t="s">
        <v>233</v>
      </c>
      <c r="C234" s="57" t="s">
        <v>283</v>
      </c>
      <c r="D234" s="21" t="s">
        <v>135</v>
      </c>
      <c r="E234" s="21" t="s">
        <v>99</v>
      </c>
      <c r="F234" s="57" t="s">
        <v>265</v>
      </c>
      <c r="G234" s="67" t="s">
        <v>266</v>
      </c>
      <c r="H234" s="67" t="s">
        <v>266</v>
      </c>
      <c r="I234" s="23">
        <v>42000</v>
      </c>
      <c r="J234" s="23">
        <v>248.71</v>
      </c>
      <c r="K234" s="23">
        <v>25</v>
      </c>
      <c r="L234" s="23">
        <f t="shared" si="214"/>
        <v>1205.4000000000001</v>
      </c>
      <c r="M234" s="23">
        <f t="shared" si="231"/>
        <v>2981.9999999999995</v>
      </c>
      <c r="N234" s="23">
        <f t="shared" ref="N234:N235" si="239">I234*1.1%</f>
        <v>462.00000000000006</v>
      </c>
      <c r="O234" s="23">
        <f t="shared" ref="O234:O235" si="240">I234*3.04%</f>
        <v>1276.8</v>
      </c>
      <c r="P234" s="23">
        <f t="shared" ref="P234:P235" si="241">I234*7.09%</f>
        <v>2977.8</v>
      </c>
      <c r="Q234" s="23">
        <f t="shared" ref="Q234:Q235" si="242">+L234+O234</f>
        <v>2482.1999999999998</v>
      </c>
      <c r="R234" s="23">
        <f t="shared" ref="R234:R235" si="243">SUM(J234+K234+L234+O234)</f>
        <v>2755.91</v>
      </c>
      <c r="S234" s="23">
        <f t="shared" ref="S234:S235" si="244">SUM(M234+N234+P234)</f>
        <v>6421.7999999999993</v>
      </c>
      <c r="T234" s="23">
        <f t="shared" ref="T234:T235" si="245">I234-R234</f>
        <v>39244.089999999997</v>
      </c>
      <c r="U234" s="120" t="s">
        <v>355</v>
      </c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  <c r="IW234" s="24"/>
      <c r="IX234" s="24"/>
      <c r="IY234" s="24"/>
      <c r="IZ234" s="24"/>
      <c r="JA234" s="24"/>
      <c r="JB234" s="24"/>
      <c r="JC234" s="24"/>
      <c r="JD234" s="24"/>
      <c r="JE234" s="24"/>
      <c r="JF234" s="24"/>
      <c r="JG234" s="24"/>
      <c r="JH234" s="24"/>
      <c r="JI234" s="24"/>
      <c r="JJ234" s="24"/>
      <c r="JK234" s="24"/>
      <c r="JL234" s="24"/>
      <c r="JM234" s="24"/>
      <c r="JN234" s="24"/>
      <c r="JO234" s="24"/>
      <c r="JP234" s="24"/>
      <c r="JQ234" s="24"/>
      <c r="JR234" s="24"/>
      <c r="JS234" s="24"/>
      <c r="JT234" s="24"/>
      <c r="JU234" s="24"/>
      <c r="JV234" s="24"/>
      <c r="JW234" s="24"/>
      <c r="JX234" s="24"/>
      <c r="JY234" s="24"/>
      <c r="JZ234" s="24"/>
      <c r="KA234" s="24"/>
      <c r="KB234" s="24"/>
      <c r="KC234" s="24"/>
      <c r="KD234" s="24"/>
      <c r="KE234" s="24"/>
      <c r="KF234" s="24"/>
      <c r="KG234" s="24"/>
      <c r="KH234" s="24"/>
      <c r="KI234" s="24"/>
      <c r="KJ234" s="24"/>
      <c r="KK234" s="24"/>
      <c r="KL234" s="24"/>
      <c r="KM234" s="24"/>
      <c r="KN234" s="24"/>
      <c r="KO234" s="24"/>
      <c r="KP234" s="24"/>
      <c r="KQ234" s="24"/>
      <c r="KR234" s="24"/>
      <c r="KS234" s="24"/>
      <c r="KT234" s="24"/>
      <c r="KU234" s="24"/>
      <c r="KV234" s="24"/>
      <c r="KW234" s="24"/>
      <c r="KX234" s="24"/>
      <c r="KY234" s="24"/>
      <c r="KZ234" s="24"/>
      <c r="LA234" s="24"/>
      <c r="LB234" s="24"/>
      <c r="LC234" s="24"/>
      <c r="LD234" s="24"/>
      <c r="LE234" s="24"/>
      <c r="LF234" s="24"/>
      <c r="LG234" s="24"/>
      <c r="LH234" s="24"/>
      <c r="LI234" s="24"/>
      <c r="LJ234" s="24"/>
      <c r="LK234" s="24"/>
      <c r="LL234" s="24"/>
      <c r="LM234" s="24"/>
      <c r="LN234" s="24"/>
      <c r="LO234" s="24"/>
      <c r="LP234" s="24"/>
      <c r="LQ234" s="24"/>
      <c r="LR234" s="24"/>
      <c r="LS234" s="24"/>
    </row>
    <row r="235" spans="1:331" s="2" customFormat="1" ht="30" customHeight="1" x14ac:dyDescent="0.25">
      <c r="A235" s="57">
        <v>227</v>
      </c>
      <c r="B235" s="21" t="s">
        <v>234</v>
      </c>
      <c r="C235" s="57" t="s">
        <v>283</v>
      </c>
      <c r="D235" s="21" t="s">
        <v>135</v>
      </c>
      <c r="E235" s="21" t="s">
        <v>99</v>
      </c>
      <c r="F235" s="57" t="s">
        <v>265</v>
      </c>
      <c r="G235" s="67" t="s">
        <v>266</v>
      </c>
      <c r="H235" s="67" t="s">
        <v>266</v>
      </c>
      <c r="I235" s="23">
        <v>42000</v>
      </c>
      <c r="J235" s="23">
        <v>724.92</v>
      </c>
      <c r="K235" s="23">
        <v>25</v>
      </c>
      <c r="L235" s="23">
        <f t="shared" si="214"/>
        <v>1205.4000000000001</v>
      </c>
      <c r="M235" s="23">
        <f t="shared" si="231"/>
        <v>2981.9999999999995</v>
      </c>
      <c r="N235" s="23">
        <f t="shared" si="239"/>
        <v>462.00000000000006</v>
      </c>
      <c r="O235" s="23">
        <f t="shared" si="240"/>
        <v>1276.8</v>
      </c>
      <c r="P235" s="23">
        <f t="shared" si="241"/>
        <v>2977.8</v>
      </c>
      <c r="Q235" s="23">
        <f t="shared" si="242"/>
        <v>2482.1999999999998</v>
      </c>
      <c r="R235" s="23">
        <f t="shared" si="243"/>
        <v>3232.12</v>
      </c>
      <c r="S235" s="23">
        <f t="shared" si="244"/>
        <v>6421.7999999999993</v>
      </c>
      <c r="T235" s="23">
        <f t="shared" si="245"/>
        <v>38767.879999999997</v>
      </c>
      <c r="U235" s="120" t="s">
        <v>355</v>
      </c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  <c r="IW235" s="24"/>
      <c r="IX235" s="24"/>
      <c r="IY235" s="24"/>
      <c r="IZ235" s="24"/>
      <c r="JA235" s="24"/>
      <c r="JB235" s="24"/>
      <c r="JC235" s="24"/>
      <c r="JD235" s="24"/>
      <c r="JE235" s="24"/>
      <c r="JF235" s="24"/>
      <c r="JG235" s="24"/>
      <c r="JH235" s="24"/>
      <c r="JI235" s="24"/>
      <c r="JJ235" s="24"/>
      <c r="JK235" s="24"/>
      <c r="JL235" s="24"/>
      <c r="JM235" s="24"/>
      <c r="JN235" s="24"/>
      <c r="JO235" s="24"/>
      <c r="JP235" s="24"/>
      <c r="JQ235" s="24"/>
      <c r="JR235" s="24"/>
      <c r="JS235" s="24"/>
      <c r="JT235" s="24"/>
      <c r="JU235" s="24"/>
      <c r="JV235" s="24"/>
      <c r="JW235" s="24"/>
      <c r="JX235" s="24"/>
      <c r="JY235" s="24"/>
      <c r="JZ235" s="24"/>
      <c r="KA235" s="24"/>
      <c r="KB235" s="24"/>
      <c r="KC235" s="24"/>
      <c r="KD235" s="24"/>
      <c r="KE235" s="24"/>
      <c r="KF235" s="24"/>
      <c r="KG235" s="24"/>
      <c r="KH235" s="24"/>
      <c r="KI235" s="24"/>
      <c r="KJ235" s="24"/>
      <c r="KK235" s="24"/>
      <c r="KL235" s="24"/>
      <c r="KM235" s="24"/>
      <c r="KN235" s="24"/>
      <c r="KO235" s="24"/>
      <c r="KP235" s="24"/>
      <c r="KQ235" s="24"/>
      <c r="KR235" s="24"/>
      <c r="KS235" s="24"/>
      <c r="KT235" s="24"/>
      <c r="KU235" s="24"/>
      <c r="KV235" s="24"/>
      <c r="KW235" s="24"/>
      <c r="KX235" s="24"/>
      <c r="KY235" s="24"/>
      <c r="KZ235" s="24"/>
      <c r="LA235" s="24"/>
      <c r="LB235" s="24"/>
      <c r="LC235" s="24"/>
      <c r="LD235" s="24"/>
      <c r="LE235" s="24"/>
      <c r="LF235" s="24"/>
      <c r="LG235" s="24"/>
      <c r="LH235" s="24"/>
      <c r="LI235" s="24"/>
      <c r="LJ235" s="24"/>
      <c r="LK235" s="24"/>
      <c r="LL235" s="24"/>
      <c r="LM235" s="24"/>
      <c r="LN235" s="24"/>
      <c r="LO235" s="24"/>
      <c r="LP235" s="24"/>
      <c r="LQ235" s="24"/>
      <c r="LR235" s="24"/>
      <c r="LS235" s="24"/>
    </row>
    <row r="236" spans="1:331" s="2" customFormat="1" ht="30" customHeight="1" x14ac:dyDescent="0.25">
      <c r="A236" s="57">
        <v>228</v>
      </c>
      <c r="B236" s="21" t="s">
        <v>139</v>
      </c>
      <c r="C236" s="57" t="s">
        <v>283</v>
      </c>
      <c r="D236" s="21" t="s">
        <v>138</v>
      </c>
      <c r="E236" s="21" t="s">
        <v>102</v>
      </c>
      <c r="F236" s="57" t="s">
        <v>265</v>
      </c>
      <c r="G236" s="67" t="s">
        <v>266</v>
      </c>
      <c r="H236" s="67" t="s">
        <v>266</v>
      </c>
      <c r="I236" s="23">
        <v>45000</v>
      </c>
      <c r="J236" s="23">
        <v>1148.33</v>
      </c>
      <c r="K236" s="23">
        <v>25</v>
      </c>
      <c r="L236" s="23">
        <f t="shared" si="214"/>
        <v>1291.5</v>
      </c>
      <c r="M236" s="23">
        <f t="shared" si="231"/>
        <v>3194.9999999999995</v>
      </c>
      <c r="N236" s="23">
        <f t="shared" ref="N236:N238" si="246">I236*1.1%</f>
        <v>495.00000000000006</v>
      </c>
      <c r="O236" s="23">
        <f t="shared" ref="O236:O238" si="247">I236*3.04%</f>
        <v>1368</v>
      </c>
      <c r="P236" s="23">
        <f t="shared" ref="P236:P238" si="248">I236*7.09%</f>
        <v>3190.5</v>
      </c>
      <c r="Q236" s="23">
        <f t="shared" ref="Q236:Q238" si="249">+L236+O236</f>
        <v>2659.5</v>
      </c>
      <c r="R236" s="23">
        <f t="shared" ref="R236:R238" si="250">SUM(J236+K236+L236+O236)</f>
        <v>3832.83</v>
      </c>
      <c r="S236" s="23">
        <f t="shared" ref="S236:S238" si="251">SUM(M236+N236+P236)</f>
        <v>6880.5</v>
      </c>
      <c r="T236" s="23">
        <f t="shared" ref="T236:T238" si="252">I236-R236</f>
        <v>41167.17</v>
      </c>
      <c r="U236" s="120" t="s">
        <v>355</v>
      </c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  <c r="IW236" s="24"/>
      <c r="IX236" s="24"/>
      <c r="IY236" s="24"/>
      <c r="IZ236" s="24"/>
      <c r="JA236" s="24"/>
      <c r="JB236" s="24"/>
      <c r="JC236" s="24"/>
      <c r="JD236" s="24"/>
      <c r="JE236" s="24"/>
      <c r="JF236" s="24"/>
      <c r="JG236" s="24"/>
      <c r="JH236" s="24"/>
      <c r="JI236" s="24"/>
      <c r="JJ236" s="24"/>
      <c r="JK236" s="24"/>
      <c r="JL236" s="24"/>
      <c r="JM236" s="24"/>
      <c r="JN236" s="24"/>
      <c r="JO236" s="24"/>
      <c r="JP236" s="24"/>
      <c r="JQ236" s="24"/>
      <c r="JR236" s="24"/>
      <c r="JS236" s="24"/>
      <c r="JT236" s="24"/>
      <c r="JU236" s="24"/>
      <c r="JV236" s="24"/>
      <c r="JW236" s="24"/>
      <c r="JX236" s="24"/>
      <c r="JY236" s="24"/>
      <c r="JZ236" s="24"/>
      <c r="KA236" s="24"/>
      <c r="KB236" s="24"/>
      <c r="KC236" s="24"/>
      <c r="KD236" s="24"/>
      <c r="KE236" s="24"/>
      <c r="KF236" s="24"/>
      <c r="KG236" s="24"/>
      <c r="KH236" s="24"/>
      <c r="KI236" s="24"/>
      <c r="KJ236" s="24"/>
      <c r="KK236" s="24"/>
      <c r="KL236" s="24"/>
      <c r="KM236" s="24"/>
      <c r="KN236" s="24"/>
      <c r="KO236" s="24"/>
      <c r="KP236" s="24"/>
      <c r="KQ236" s="24"/>
      <c r="KR236" s="24"/>
      <c r="KS236" s="24"/>
      <c r="KT236" s="24"/>
      <c r="KU236" s="24"/>
      <c r="KV236" s="24"/>
      <c r="KW236" s="24"/>
      <c r="KX236" s="24"/>
      <c r="KY236" s="24"/>
      <c r="KZ236" s="24"/>
      <c r="LA236" s="24"/>
      <c r="LB236" s="24"/>
      <c r="LC236" s="24"/>
      <c r="LD236" s="24"/>
      <c r="LE236" s="24"/>
      <c r="LF236" s="24"/>
      <c r="LG236" s="24"/>
      <c r="LH236" s="24"/>
      <c r="LI236" s="24"/>
      <c r="LJ236" s="24"/>
      <c r="LK236" s="24"/>
      <c r="LL236" s="24"/>
      <c r="LM236" s="24"/>
      <c r="LN236" s="24"/>
      <c r="LO236" s="24"/>
      <c r="LP236" s="24"/>
      <c r="LQ236" s="24"/>
      <c r="LR236" s="24"/>
      <c r="LS236" s="24"/>
    </row>
    <row r="237" spans="1:331" s="2" customFormat="1" ht="30" customHeight="1" x14ac:dyDescent="0.25">
      <c r="A237" s="57">
        <v>229</v>
      </c>
      <c r="B237" s="21" t="s">
        <v>140</v>
      </c>
      <c r="C237" s="57" t="s">
        <v>283</v>
      </c>
      <c r="D237" s="21" t="s">
        <v>138</v>
      </c>
      <c r="E237" s="21" t="s">
        <v>102</v>
      </c>
      <c r="F237" s="57" t="s">
        <v>265</v>
      </c>
      <c r="G237" s="67" t="s">
        <v>266</v>
      </c>
      <c r="H237" s="67" t="s">
        <v>266</v>
      </c>
      <c r="I237" s="23">
        <v>45000</v>
      </c>
      <c r="J237" s="23">
        <v>434</v>
      </c>
      <c r="K237" s="23">
        <v>25</v>
      </c>
      <c r="L237" s="23">
        <f t="shared" si="214"/>
        <v>1291.5</v>
      </c>
      <c r="M237" s="23">
        <f t="shared" si="231"/>
        <v>3194.9999999999995</v>
      </c>
      <c r="N237" s="23">
        <f t="shared" si="246"/>
        <v>495.00000000000006</v>
      </c>
      <c r="O237" s="23">
        <f t="shared" si="247"/>
        <v>1368</v>
      </c>
      <c r="P237" s="23">
        <f t="shared" si="248"/>
        <v>3190.5</v>
      </c>
      <c r="Q237" s="23">
        <f t="shared" si="249"/>
        <v>2659.5</v>
      </c>
      <c r="R237" s="23">
        <f t="shared" si="250"/>
        <v>3118.5</v>
      </c>
      <c r="S237" s="23">
        <f t="shared" si="251"/>
        <v>6880.5</v>
      </c>
      <c r="T237" s="23">
        <f t="shared" si="252"/>
        <v>41881.5</v>
      </c>
      <c r="U237" s="120" t="s">
        <v>355</v>
      </c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  <c r="IW237" s="24"/>
      <c r="IX237" s="24"/>
      <c r="IY237" s="24"/>
      <c r="IZ237" s="24"/>
      <c r="JA237" s="24"/>
      <c r="JB237" s="24"/>
      <c r="JC237" s="24"/>
      <c r="JD237" s="24"/>
      <c r="JE237" s="24"/>
      <c r="JF237" s="24"/>
      <c r="JG237" s="24"/>
      <c r="JH237" s="24"/>
      <c r="JI237" s="24"/>
      <c r="JJ237" s="24"/>
      <c r="JK237" s="24"/>
      <c r="JL237" s="24"/>
      <c r="JM237" s="24"/>
      <c r="JN237" s="24"/>
      <c r="JO237" s="24"/>
      <c r="JP237" s="24"/>
      <c r="JQ237" s="24"/>
      <c r="JR237" s="24"/>
      <c r="JS237" s="24"/>
      <c r="JT237" s="24"/>
      <c r="JU237" s="24"/>
      <c r="JV237" s="24"/>
      <c r="JW237" s="24"/>
      <c r="JX237" s="24"/>
      <c r="JY237" s="24"/>
      <c r="JZ237" s="24"/>
      <c r="KA237" s="24"/>
      <c r="KB237" s="24"/>
      <c r="KC237" s="24"/>
      <c r="KD237" s="24"/>
      <c r="KE237" s="24"/>
      <c r="KF237" s="24"/>
      <c r="KG237" s="24"/>
      <c r="KH237" s="24"/>
      <c r="KI237" s="24"/>
      <c r="KJ237" s="24"/>
      <c r="KK237" s="24"/>
      <c r="KL237" s="24"/>
      <c r="KM237" s="24"/>
      <c r="KN237" s="24"/>
      <c r="KO237" s="24"/>
      <c r="KP237" s="24"/>
      <c r="KQ237" s="24"/>
      <c r="KR237" s="24"/>
      <c r="KS237" s="24"/>
      <c r="KT237" s="24"/>
      <c r="KU237" s="24"/>
      <c r="KV237" s="24"/>
      <c r="KW237" s="24"/>
      <c r="KX237" s="24"/>
      <c r="KY237" s="24"/>
      <c r="KZ237" s="24"/>
      <c r="LA237" s="24"/>
      <c r="LB237" s="24"/>
      <c r="LC237" s="24"/>
      <c r="LD237" s="24"/>
      <c r="LE237" s="24"/>
      <c r="LF237" s="24"/>
      <c r="LG237" s="24"/>
      <c r="LH237" s="24"/>
      <c r="LI237" s="24"/>
      <c r="LJ237" s="24"/>
      <c r="LK237" s="24"/>
      <c r="LL237" s="24"/>
      <c r="LM237" s="24"/>
      <c r="LN237" s="24"/>
      <c r="LO237" s="24"/>
      <c r="LP237" s="24"/>
      <c r="LQ237" s="24"/>
      <c r="LR237" s="24"/>
      <c r="LS237" s="24"/>
    </row>
    <row r="238" spans="1:331" s="2" customFormat="1" ht="30" customHeight="1" x14ac:dyDescent="0.25">
      <c r="A238" s="57">
        <v>230</v>
      </c>
      <c r="B238" s="21" t="s">
        <v>142</v>
      </c>
      <c r="C238" s="57" t="s">
        <v>282</v>
      </c>
      <c r="D238" s="21" t="s">
        <v>141</v>
      </c>
      <c r="E238" s="21" t="s">
        <v>1</v>
      </c>
      <c r="F238" s="57" t="s">
        <v>265</v>
      </c>
      <c r="G238" s="67" t="s">
        <v>266</v>
      </c>
      <c r="H238" s="67" t="s">
        <v>266</v>
      </c>
      <c r="I238" s="23">
        <v>50000</v>
      </c>
      <c r="J238" s="23">
        <v>1854</v>
      </c>
      <c r="K238" s="23">
        <v>25</v>
      </c>
      <c r="L238" s="23">
        <f t="shared" si="214"/>
        <v>1435</v>
      </c>
      <c r="M238" s="23">
        <f t="shared" si="231"/>
        <v>3549.9999999999995</v>
      </c>
      <c r="N238" s="23">
        <f t="shared" si="246"/>
        <v>550</v>
      </c>
      <c r="O238" s="23">
        <f t="shared" si="247"/>
        <v>1520</v>
      </c>
      <c r="P238" s="23">
        <f t="shared" si="248"/>
        <v>3545.0000000000005</v>
      </c>
      <c r="Q238" s="23">
        <f t="shared" si="249"/>
        <v>2955</v>
      </c>
      <c r="R238" s="23">
        <f t="shared" si="250"/>
        <v>4834</v>
      </c>
      <c r="S238" s="23">
        <f t="shared" si="251"/>
        <v>7645</v>
      </c>
      <c r="T238" s="23">
        <f t="shared" si="252"/>
        <v>45166</v>
      </c>
      <c r="U238" s="120" t="s">
        <v>355</v>
      </c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  <c r="IV238" s="24"/>
      <c r="IW238" s="24"/>
      <c r="IX238" s="24"/>
      <c r="IY238" s="24"/>
      <c r="IZ238" s="24"/>
      <c r="JA238" s="24"/>
      <c r="JB238" s="24"/>
      <c r="JC238" s="24"/>
      <c r="JD238" s="24"/>
      <c r="JE238" s="24"/>
      <c r="JF238" s="24"/>
      <c r="JG238" s="24"/>
      <c r="JH238" s="24"/>
      <c r="JI238" s="24"/>
      <c r="JJ238" s="24"/>
      <c r="JK238" s="24"/>
      <c r="JL238" s="24"/>
      <c r="JM238" s="24"/>
      <c r="JN238" s="24"/>
      <c r="JO238" s="24"/>
      <c r="JP238" s="24"/>
      <c r="JQ238" s="24"/>
      <c r="JR238" s="24"/>
      <c r="JS238" s="24"/>
      <c r="JT238" s="24"/>
      <c r="JU238" s="24"/>
      <c r="JV238" s="24"/>
      <c r="JW238" s="24"/>
      <c r="JX238" s="24"/>
      <c r="JY238" s="24"/>
      <c r="JZ238" s="24"/>
      <c r="KA238" s="24"/>
      <c r="KB238" s="24"/>
      <c r="KC238" s="24"/>
      <c r="KD238" s="24"/>
      <c r="KE238" s="24"/>
      <c r="KF238" s="24"/>
      <c r="KG238" s="24"/>
      <c r="KH238" s="24"/>
      <c r="KI238" s="24"/>
      <c r="KJ238" s="24"/>
      <c r="KK238" s="24"/>
      <c r="KL238" s="24"/>
      <c r="KM238" s="24"/>
      <c r="KN238" s="24"/>
      <c r="KO238" s="24"/>
      <c r="KP238" s="24"/>
      <c r="KQ238" s="24"/>
      <c r="KR238" s="24"/>
      <c r="KS238" s="24"/>
      <c r="KT238" s="24"/>
      <c r="KU238" s="24"/>
      <c r="KV238" s="24"/>
      <c r="KW238" s="24"/>
      <c r="KX238" s="24"/>
      <c r="KY238" s="24"/>
      <c r="KZ238" s="24"/>
      <c r="LA238" s="24"/>
      <c r="LB238" s="24"/>
      <c r="LC238" s="24"/>
      <c r="LD238" s="24"/>
      <c r="LE238" s="24"/>
      <c r="LF238" s="24"/>
      <c r="LG238" s="24"/>
      <c r="LH238" s="24"/>
      <c r="LI238" s="24"/>
      <c r="LJ238" s="24"/>
      <c r="LK238" s="24"/>
      <c r="LL238" s="24"/>
      <c r="LM238" s="24"/>
      <c r="LN238" s="24"/>
      <c r="LO238" s="24"/>
      <c r="LP238" s="24"/>
      <c r="LQ238" s="24"/>
      <c r="LR238" s="24"/>
      <c r="LS238" s="24"/>
    </row>
    <row r="239" spans="1:331" s="15" customFormat="1" ht="30" customHeight="1" x14ac:dyDescent="0.25">
      <c r="A239" s="57">
        <v>231</v>
      </c>
      <c r="B239" s="21" t="s">
        <v>274</v>
      </c>
      <c r="C239" s="57" t="s">
        <v>283</v>
      </c>
      <c r="D239" s="21" t="s">
        <v>275</v>
      </c>
      <c r="E239" s="21" t="s">
        <v>99</v>
      </c>
      <c r="F239" s="57" t="s">
        <v>265</v>
      </c>
      <c r="G239" s="67" t="s">
        <v>266</v>
      </c>
      <c r="H239" s="67" t="s">
        <v>266</v>
      </c>
      <c r="I239" s="23">
        <v>42000</v>
      </c>
      <c r="J239" s="23">
        <v>724.92</v>
      </c>
      <c r="K239" s="23">
        <v>25</v>
      </c>
      <c r="L239" s="23">
        <f t="shared" si="214"/>
        <v>1205.4000000000001</v>
      </c>
      <c r="M239" s="23">
        <f t="shared" ref="M239" si="253">I239*7.1%</f>
        <v>2981.9999999999995</v>
      </c>
      <c r="N239" s="23">
        <f t="shared" ref="N239" si="254">I239*1.1%</f>
        <v>462.00000000000006</v>
      </c>
      <c r="O239" s="23">
        <f t="shared" ref="O239" si="255">I239*3.04%</f>
        <v>1276.8</v>
      </c>
      <c r="P239" s="23">
        <f t="shared" ref="P239" si="256">I239*7.09%</f>
        <v>2977.8</v>
      </c>
      <c r="Q239" s="23">
        <f t="shared" ref="Q239" si="257">+L239+O239</f>
        <v>2482.1999999999998</v>
      </c>
      <c r="R239" s="23">
        <f t="shared" ref="R239" si="258">SUM(J239+K239+L239+O239)</f>
        <v>3232.12</v>
      </c>
      <c r="S239" s="23">
        <f t="shared" ref="S239" si="259">SUM(M239+N239+P239)</f>
        <v>6421.7999999999993</v>
      </c>
      <c r="T239" s="23">
        <f t="shared" ref="T239" si="260">I239-R239</f>
        <v>38767.879999999997</v>
      </c>
      <c r="U239" s="120" t="s">
        <v>355</v>
      </c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  <c r="IV239" s="24"/>
      <c r="IW239" s="24"/>
      <c r="IX239" s="24"/>
      <c r="IY239" s="24"/>
      <c r="IZ239" s="24"/>
      <c r="JA239" s="24"/>
      <c r="JB239" s="24"/>
      <c r="JC239" s="24"/>
      <c r="JD239" s="24"/>
      <c r="JE239" s="24"/>
      <c r="JF239" s="24"/>
      <c r="JG239" s="24"/>
      <c r="JH239" s="24"/>
      <c r="JI239" s="24"/>
      <c r="JJ239" s="24"/>
      <c r="JK239" s="24"/>
      <c r="JL239" s="24"/>
      <c r="JM239" s="24"/>
      <c r="JN239" s="24"/>
      <c r="JO239" s="24"/>
      <c r="JP239" s="24"/>
      <c r="JQ239" s="24"/>
      <c r="JR239" s="24"/>
      <c r="JS239" s="24"/>
      <c r="JT239" s="24"/>
      <c r="JU239" s="24"/>
      <c r="JV239" s="24"/>
      <c r="JW239" s="24"/>
      <c r="JX239" s="24"/>
      <c r="JY239" s="24"/>
      <c r="JZ239" s="24"/>
      <c r="KA239" s="24"/>
      <c r="KB239" s="24"/>
      <c r="KC239" s="24"/>
      <c r="KD239" s="24"/>
      <c r="KE239" s="24"/>
      <c r="KF239" s="24"/>
      <c r="KG239" s="24"/>
      <c r="KH239" s="24"/>
      <c r="KI239" s="24"/>
      <c r="KJ239" s="24"/>
      <c r="KK239" s="24"/>
      <c r="KL239" s="24"/>
      <c r="KM239" s="24"/>
      <c r="KN239" s="24"/>
      <c r="KO239" s="24"/>
      <c r="KP239" s="24"/>
      <c r="KQ239" s="24"/>
      <c r="KR239" s="24"/>
      <c r="KS239" s="24"/>
      <c r="KT239" s="24"/>
      <c r="KU239" s="24"/>
      <c r="KV239" s="24"/>
      <c r="KW239" s="24"/>
      <c r="KX239" s="24"/>
      <c r="KY239" s="24"/>
      <c r="KZ239" s="24"/>
      <c r="LA239" s="24"/>
      <c r="LB239" s="24"/>
      <c r="LC239" s="24"/>
      <c r="LD239" s="24"/>
      <c r="LE239" s="24"/>
      <c r="LF239" s="24"/>
      <c r="LG239" s="24"/>
      <c r="LH239" s="24"/>
      <c r="LI239" s="24"/>
      <c r="LJ239" s="24"/>
      <c r="LK239" s="24"/>
      <c r="LL239" s="24"/>
      <c r="LM239" s="24"/>
      <c r="LN239" s="24"/>
      <c r="LO239" s="24"/>
      <c r="LP239" s="24"/>
      <c r="LQ239" s="24"/>
      <c r="LR239" s="24"/>
      <c r="LS239" s="24"/>
    </row>
    <row r="240" spans="1:331" s="2" customFormat="1" ht="30" customHeight="1" x14ac:dyDescent="0.25">
      <c r="A240" s="57">
        <v>232</v>
      </c>
      <c r="B240" s="21" t="s">
        <v>246</v>
      </c>
      <c r="C240" s="57" t="s">
        <v>283</v>
      </c>
      <c r="D240" s="21" t="s">
        <v>247</v>
      </c>
      <c r="E240" s="21" t="s">
        <v>1</v>
      </c>
      <c r="F240" s="57" t="s">
        <v>265</v>
      </c>
      <c r="G240" s="67" t="s">
        <v>266</v>
      </c>
      <c r="H240" s="67" t="s">
        <v>266</v>
      </c>
      <c r="I240" s="23">
        <v>50000</v>
      </c>
      <c r="J240" s="23">
        <v>1854</v>
      </c>
      <c r="K240" s="23">
        <v>25</v>
      </c>
      <c r="L240" s="23">
        <f t="shared" si="214"/>
        <v>1435</v>
      </c>
      <c r="M240" s="23">
        <f t="shared" ref="M240:M260" si="261">I240*7.1%</f>
        <v>3549.9999999999995</v>
      </c>
      <c r="N240" s="23">
        <f t="shared" ref="N240:N260" si="262">I240*1.1%</f>
        <v>550</v>
      </c>
      <c r="O240" s="23">
        <f t="shared" ref="O240:O260" si="263">I240*3.04%</f>
        <v>1520</v>
      </c>
      <c r="P240" s="23">
        <f t="shared" ref="P240:P260" si="264">I240*7.09%</f>
        <v>3545.0000000000005</v>
      </c>
      <c r="Q240" s="23">
        <f t="shared" ref="Q240:Q260" si="265">+L240+O240</f>
        <v>2955</v>
      </c>
      <c r="R240" s="23">
        <f t="shared" ref="R240:R260" si="266">SUM(J240+K240+L240+O240)</f>
        <v>4834</v>
      </c>
      <c r="S240" s="23">
        <f t="shared" ref="S240:S260" si="267">SUM(M240+N240+P240)</f>
        <v>7645</v>
      </c>
      <c r="T240" s="23">
        <f t="shared" ref="T240:T251" si="268">I240-R240</f>
        <v>45166</v>
      </c>
      <c r="U240" s="120" t="s">
        <v>355</v>
      </c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  <c r="IV240" s="24"/>
      <c r="IW240" s="24"/>
      <c r="IX240" s="24"/>
      <c r="IY240" s="24"/>
      <c r="IZ240" s="24"/>
      <c r="JA240" s="24"/>
      <c r="JB240" s="24"/>
      <c r="JC240" s="24"/>
      <c r="JD240" s="24"/>
      <c r="JE240" s="24"/>
      <c r="JF240" s="24"/>
      <c r="JG240" s="24"/>
      <c r="JH240" s="24"/>
      <c r="JI240" s="24"/>
      <c r="JJ240" s="24"/>
      <c r="JK240" s="24"/>
      <c r="JL240" s="24"/>
      <c r="JM240" s="24"/>
      <c r="JN240" s="24"/>
      <c r="JO240" s="24"/>
      <c r="JP240" s="24"/>
      <c r="JQ240" s="24"/>
      <c r="JR240" s="24"/>
      <c r="JS240" s="24"/>
      <c r="JT240" s="24"/>
      <c r="JU240" s="24"/>
      <c r="JV240" s="24"/>
      <c r="JW240" s="24"/>
      <c r="JX240" s="24"/>
      <c r="JY240" s="24"/>
      <c r="JZ240" s="24"/>
      <c r="KA240" s="24"/>
      <c r="KB240" s="24"/>
      <c r="KC240" s="24"/>
      <c r="KD240" s="24"/>
      <c r="KE240" s="24"/>
      <c r="KF240" s="24"/>
      <c r="KG240" s="24"/>
      <c r="KH240" s="24"/>
      <c r="KI240" s="24"/>
      <c r="KJ240" s="24"/>
      <c r="KK240" s="24"/>
      <c r="KL240" s="24"/>
      <c r="KM240" s="24"/>
      <c r="KN240" s="24"/>
      <c r="KO240" s="24"/>
      <c r="KP240" s="24"/>
      <c r="KQ240" s="24"/>
      <c r="KR240" s="24"/>
      <c r="KS240" s="24"/>
      <c r="KT240" s="24"/>
      <c r="KU240" s="24"/>
      <c r="KV240" s="24"/>
      <c r="KW240" s="24"/>
      <c r="KX240" s="24"/>
      <c r="KY240" s="24"/>
      <c r="KZ240" s="24"/>
      <c r="LA240" s="24"/>
      <c r="LB240" s="24"/>
      <c r="LC240" s="24"/>
      <c r="LD240" s="24"/>
      <c r="LE240" s="24"/>
      <c r="LF240" s="24"/>
      <c r="LG240" s="24"/>
      <c r="LH240" s="24"/>
      <c r="LI240" s="24"/>
      <c r="LJ240" s="24"/>
      <c r="LK240" s="24"/>
      <c r="LL240" s="24"/>
      <c r="LM240" s="24"/>
      <c r="LN240" s="24"/>
      <c r="LO240" s="24"/>
      <c r="LP240" s="24"/>
      <c r="LQ240" s="24"/>
      <c r="LR240" s="24"/>
      <c r="LS240" s="24"/>
    </row>
    <row r="241" spans="1:331" s="2" customFormat="1" ht="30" customHeight="1" x14ac:dyDescent="0.25">
      <c r="A241" s="57">
        <v>233</v>
      </c>
      <c r="B241" s="21" t="s">
        <v>347</v>
      </c>
      <c r="C241" s="57" t="s">
        <v>282</v>
      </c>
      <c r="D241" s="21" t="s">
        <v>247</v>
      </c>
      <c r="E241" s="21" t="s">
        <v>1</v>
      </c>
      <c r="F241" s="57" t="s">
        <v>265</v>
      </c>
      <c r="G241" s="67" t="s">
        <v>266</v>
      </c>
      <c r="H241" s="67" t="s">
        <v>266</v>
      </c>
      <c r="I241" s="23">
        <v>61000</v>
      </c>
      <c r="J241" s="23">
        <v>3674.86</v>
      </c>
      <c r="K241" s="23">
        <v>25</v>
      </c>
      <c r="L241" s="23">
        <f t="shared" si="214"/>
        <v>1750.7</v>
      </c>
      <c r="M241" s="23">
        <f t="shared" si="261"/>
        <v>4331</v>
      </c>
      <c r="N241" s="23">
        <f t="shared" si="262"/>
        <v>671.00000000000011</v>
      </c>
      <c r="O241" s="23">
        <f t="shared" si="263"/>
        <v>1854.4</v>
      </c>
      <c r="P241" s="23">
        <f t="shared" si="264"/>
        <v>4324.9000000000005</v>
      </c>
      <c r="Q241" s="23">
        <f t="shared" si="265"/>
        <v>3605.1000000000004</v>
      </c>
      <c r="R241" s="23">
        <f t="shared" si="266"/>
        <v>7304.9600000000009</v>
      </c>
      <c r="S241" s="23">
        <f t="shared" si="267"/>
        <v>9326.9000000000015</v>
      </c>
      <c r="T241" s="23">
        <f t="shared" si="268"/>
        <v>53695.040000000001</v>
      </c>
      <c r="U241" s="120" t="s">
        <v>355</v>
      </c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  <c r="IW241" s="24"/>
      <c r="IX241" s="24"/>
      <c r="IY241" s="24"/>
      <c r="IZ241" s="24"/>
      <c r="JA241" s="24"/>
      <c r="JB241" s="24"/>
      <c r="JC241" s="24"/>
      <c r="JD241" s="24"/>
      <c r="JE241" s="24"/>
      <c r="JF241" s="24"/>
      <c r="JG241" s="24"/>
      <c r="JH241" s="24"/>
      <c r="JI241" s="24"/>
      <c r="JJ241" s="24"/>
      <c r="JK241" s="24"/>
      <c r="JL241" s="24"/>
      <c r="JM241" s="24"/>
      <c r="JN241" s="24"/>
      <c r="JO241" s="24"/>
      <c r="JP241" s="24"/>
      <c r="JQ241" s="24"/>
      <c r="JR241" s="24"/>
      <c r="JS241" s="24"/>
      <c r="JT241" s="24"/>
      <c r="JU241" s="24"/>
      <c r="JV241" s="24"/>
      <c r="JW241" s="24"/>
      <c r="JX241" s="24"/>
      <c r="JY241" s="24"/>
      <c r="JZ241" s="24"/>
      <c r="KA241" s="24"/>
      <c r="KB241" s="24"/>
      <c r="KC241" s="24"/>
      <c r="KD241" s="24"/>
      <c r="KE241" s="24"/>
      <c r="KF241" s="24"/>
      <c r="KG241" s="24"/>
      <c r="KH241" s="24"/>
      <c r="KI241" s="24"/>
      <c r="KJ241" s="24"/>
      <c r="KK241" s="24"/>
      <c r="KL241" s="24"/>
      <c r="KM241" s="24"/>
      <c r="KN241" s="24"/>
      <c r="KO241" s="24"/>
      <c r="KP241" s="24"/>
      <c r="KQ241" s="24"/>
      <c r="KR241" s="24"/>
      <c r="KS241" s="24"/>
      <c r="KT241" s="24"/>
      <c r="KU241" s="24"/>
      <c r="KV241" s="24"/>
      <c r="KW241" s="24"/>
      <c r="KX241" s="24"/>
      <c r="KY241" s="24"/>
      <c r="KZ241" s="24"/>
      <c r="LA241" s="24"/>
      <c r="LB241" s="24"/>
      <c r="LC241" s="24"/>
      <c r="LD241" s="24"/>
      <c r="LE241" s="24"/>
      <c r="LF241" s="24"/>
      <c r="LG241" s="24"/>
      <c r="LH241" s="24"/>
      <c r="LI241" s="24"/>
      <c r="LJ241" s="24"/>
      <c r="LK241" s="24"/>
      <c r="LL241" s="24"/>
      <c r="LM241" s="24"/>
      <c r="LN241" s="24"/>
      <c r="LO241" s="24"/>
      <c r="LP241" s="24"/>
      <c r="LQ241" s="24"/>
      <c r="LR241" s="24"/>
      <c r="LS241" s="24"/>
    </row>
    <row r="242" spans="1:331" s="2" customFormat="1" ht="30" customHeight="1" x14ac:dyDescent="0.25">
      <c r="A242" s="57">
        <v>234</v>
      </c>
      <c r="B242" s="21" t="s">
        <v>422</v>
      </c>
      <c r="C242" s="57" t="s">
        <v>282</v>
      </c>
      <c r="D242" s="21" t="s">
        <v>247</v>
      </c>
      <c r="E242" s="21" t="s">
        <v>1</v>
      </c>
      <c r="F242" s="57" t="s">
        <v>265</v>
      </c>
      <c r="G242" s="67" t="s">
        <v>266</v>
      </c>
      <c r="H242" s="67" t="s">
        <v>266</v>
      </c>
      <c r="I242" s="23">
        <v>61000</v>
      </c>
      <c r="J242" s="23">
        <v>3674.86</v>
      </c>
      <c r="K242" s="23">
        <v>25</v>
      </c>
      <c r="L242" s="23">
        <f t="shared" ref="L242" si="269">I242*2.87%</f>
        <v>1750.7</v>
      </c>
      <c r="M242" s="23">
        <f t="shared" ref="M242" si="270">I242*7.1%</f>
        <v>4331</v>
      </c>
      <c r="N242" s="23">
        <f t="shared" ref="N242" si="271">I242*1.1%</f>
        <v>671.00000000000011</v>
      </c>
      <c r="O242" s="23">
        <f t="shared" ref="O242" si="272">I242*3.04%</f>
        <v>1854.4</v>
      </c>
      <c r="P242" s="23">
        <f t="shared" ref="P242" si="273">I242*7.09%</f>
        <v>4324.9000000000005</v>
      </c>
      <c r="Q242" s="23">
        <f t="shared" ref="Q242" si="274">+L242+O242</f>
        <v>3605.1000000000004</v>
      </c>
      <c r="R242" s="23">
        <f t="shared" si="266"/>
        <v>7304.9600000000009</v>
      </c>
      <c r="S242" s="23">
        <f t="shared" si="267"/>
        <v>9326.9000000000015</v>
      </c>
      <c r="T242" s="23">
        <f t="shared" si="268"/>
        <v>53695.040000000001</v>
      </c>
      <c r="U242" s="120" t="s">
        <v>355</v>
      </c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4"/>
      <c r="IT242" s="24"/>
      <c r="IU242" s="24"/>
      <c r="IV242" s="24"/>
      <c r="IW242" s="24"/>
      <c r="IX242" s="24"/>
      <c r="IY242" s="24"/>
      <c r="IZ242" s="24"/>
      <c r="JA242" s="24"/>
      <c r="JB242" s="24"/>
      <c r="JC242" s="24"/>
      <c r="JD242" s="24"/>
      <c r="JE242" s="24"/>
      <c r="JF242" s="24"/>
      <c r="JG242" s="24"/>
      <c r="JH242" s="24"/>
      <c r="JI242" s="24"/>
      <c r="JJ242" s="24"/>
      <c r="JK242" s="24"/>
      <c r="JL242" s="24"/>
      <c r="JM242" s="24"/>
      <c r="JN242" s="24"/>
      <c r="JO242" s="24"/>
      <c r="JP242" s="24"/>
      <c r="JQ242" s="24"/>
      <c r="JR242" s="24"/>
      <c r="JS242" s="24"/>
      <c r="JT242" s="24"/>
      <c r="JU242" s="24"/>
      <c r="JV242" s="24"/>
      <c r="JW242" s="24"/>
      <c r="JX242" s="24"/>
      <c r="JY242" s="24"/>
      <c r="JZ242" s="24"/>
      <c r="KA242" s="24"/>
      <c r="KB242" s="24"/>
      <c r="KC242" s="24"/>
      <c r="KD242" s="24"/>
      <c r="KE242" s="24"/>
      <c r="KF242" s="24"/>
      <c r="KG242" s="24"/>
      <c r="KH242" s="24"/>
      <c r="KI242" s="24"/>
      <c r="KJ242" s="24"/>
      <c r="KK242" s="24"/>
      <c r="KL242" s="24"/>
      <c r="KM242" s="24"/>
      <c r="KN242" s="24"/>
      <c r="KO242" s="24"/>
      <c r="KP242" s="24"/>
      <c r="KQ242" s="24"/>
      <c r="KR242" s="24"/>
      <c r="KS242" s="24"/>
      <c r="KT242" s="24"/>
      <c r="KU242" s="24"/>
      <c r="KV242" s="24"/>
      <c r="KW242" s="24"/>
      <c r="KX242" s="24"/>
      <c r="KY242" s="24"/>
      <c r="KZ242" s="24"/>
      <c r="LA242" s="24"/>
      <c r="LB242" s="24"/>
      <c r="LC242" s="24"/>
      <c r="LD242" s="24"/>
      <c r="LE242" s="24"/>
      <c r="LF242" s="24"/>
      <c r="LG242" s="24"/>
      <c r="LH242" s="24"/>
      <c r="LI242" s="24"/>
      <c r="LJ242" s="24"/>
      <c r="LK242" s="24"/>
      <c r="LL242" s="24"/>
      <c r="LM242" s="24"/>
      <c r="LN242" s="24"/>
      <c r="LO242" s="24"/>
      <c r="LP242" s="24"/>
      <c r="LQ242" s="24"/>
      <c r="LR242" s="24"/>
      <c r="LS242" s="24"/>
    </row>
    <row r="243" spans="1:331" s="2" customFormat="1" ht="30" customHeight="1" x14ac:dyDescent="0.25">
      <c r="A243" s="57">
        <v>235</v>
      </c>
      <c r="B243" s="21" t="s">
        <v>131</v>
      </c>
      <c r="C243" s="57" t="s">
        <v>283</v>
      </c>
      <c r="D243" s="21" t="s">
        <v>247</v>
      </c>
      <c r="E243" s="21" t="s">
        <v>102</v>
      </c>
      <c r="F243" s="57" t="s">
        <v>265</v>
      </c>
      <c r="G243" s="67" t="s">
        <v>266</v>
      </c>
      <c r="H243" s="67" t="s">
        <v>266</v>
      </c>
      <c r="I243" s="23">
        <v>45000</v>
      </c>
      <c r="J243" s="23">
        <v>1148.33</v>
      </c>
      <c r="K243" s="23">
        <v>25</v>
      </c>
      <c r="L243" s="23">
        <f t="shared" si="214"/>
        <v>1291.5</v>
      </c>
      <c r="M243" s="23">
        <f>I243*7.1%</f>
        <v>3194.9999999999995</v>
      </c>
      <c r="N243" s="23">
        <f>I243*1.1%</f>
        <v>495.00000000000006</v>
      </c>
      <c r="O243" s="23">
        <f>I243*3.04%</f>
        <v>1368</v>
      </c>
      <c r="P243" s="23">
        <f>I243*7.09%</f>
        <v>3190.5</v>
      </c>
      <c r="Q243" s="23">
        <f>+L243+O243</f>
        <v>2659.5</v>
      </c>
      <c r="R243" s="23">
        <f>SUM(J243+K243+L243+O243)</f>
        <v>3832.83</v>
      </c>
      <c r="S243" s="23">
        <f>SUM(M243+N243+P243)</f>
        <v>6880.5</v>
      </c>
      <c r="T243" s="23">
        <f>I243-R243</f>
        <v>41167.17</v>
      </c>
      <c r="U243" s="120" t="s">
        <v>355</v>
      </c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4"/>
      <c r="IW243" s="24"/>
      <c r="IX243" s="24"/>
      <c r="IY243" s="24"/>
      <c r="IZ243" s="24"/>
      <c r="JA243" s="24"/>
      <c r="JB243" s="24"/>
      <c r="JC243" s="24"/>
      <c r="JD243" s="24"/>
      <c r="JE243" s="24"/>
      <c r="JF243" s="24"/>
      <c r="JG243" s="24"/>
      <c r="JH243" s="24"/>
      <c r="JI243" s="24"/>
      <c r="JJ243" s="24"/>
      <c r="JK243" s="24"/>
      <c r="JL243" s="24"/>
      <c r="JM243" s="24"/>
      <c r="JN243" s="24"/>
      <c r="JO243" s="24"/>
      <c r="JP243" s="24"/>
      <c r="JQ243" s="24"/>
      <c r="JR243" s="24"/>
      <c r="JS243" s="24"/>
      <c r="JT243" s="24"/>
      <c r="JU243" s="24"/>
      <c r="JV243" s="24"/>
      <c r="JW243" s="24"/>
      <c r="JX243" s="24"/>
      <c r="JY243" s="24"/>
      <c r="JZ243" s="24"/>
      <c r="KA243" s="24"/>
      <c r="KB243" s="24"/>
      <c r="KC243" s="24"/>
      <c r="KD243" s="24"/>
      <c r="KE243" s="24"/>
      <c r="KF243" s="24"/>
      <c r="KG243" s="24"/>
      <c r="KH243" s="24"/>
      <c r="KI243" s="24"/>
      <c r="KJ243" s="24"/>
      <c r="KK243" s="24"/>
      <c r="KL243" s="24"/>
      <c r="KM243" s="24"/>
      <c r="KN243" s="24"/>
      <c r="KO243" s="24"/>
      <c r="KP243" s="24"/>
      <c r="KQ243" s="24"/>
      <c r="KR243" s="24"/>
      <c r="KS243" s="24"/>
      <c r="KT243" s="24"/>
      <c r="KU243" s="24"/>
      <c r="KV243" s="24"/>
      <c r="KW243" s="24"/>
      <c r="KX243" s="24"/>
      <c r="KY243" s="24"/>
      <c r="KZ243" s="24"/>
      <c r="LA243" s="24"/>
      <c r="LB243" s="24"/>
      <c r="LC243" s="24"/>
      <c r="LD243" s="24"/>
      <c r="LE243" s="24"/>
      <c r="LF243" s="24"/>
      <c r="LG243" s="24"/>
      <c r="LH243" s="24"/>
      <c r="LI243" s="24"/>
      <c r="LJ243" s="24"/>
      <c r="LK243" s="24"/>
      <c r="LL243" s="24"/>
      <c r="LM243" s="24"/>
      <c r="LN243" s="24"/>
      <c r="LO243" s="24"/>
      <c r="LP243" s="24"/>
      <c r="LQ243" s="24"/>
      <c r="LR243" s="24"/>
      <c r="LS243" s="24"/>
    </row>
    <row r="244" spans="1:331" s="2" customFormat="1" ht="30" customHeight="1" x14ac:dyDescent="0.25">
      <c r="A244" s="57">
        <v>236</v>
      </c>
      <c r="B244" s="21" t="s">
        <v>23</v>
      </c>
      <c r="C244" s="57" t="s">
        <v>282</v>
      </c>
      <c r="D244" s="21" t="s">
        <v>143</v>
      </c>
      <c r="E244" s="21" t="s">
        <v>22</v>
      </c>
      <c r="F244" s="57" t="s">
        <v>265</v>
      </c>
      <c r="G244" s="67" t="s">
        <v>266</v>
      </c>
      <c r="H244" s="67" t="s">
        <v>266</v>
      </c>
      <c r="I244" s="23">
        <v>190000</v>
      </c>
      <c r="J244" s="23">
        <v>33298.269999999997</v>
      </c>
      <c r="K244" s="23">
        <v>25</v>
      </c>
      <c r="L244" s="23">
        <f>I244*2.87%</f>
        <v>5453</v>
      </c>
      <c r="M244" s="23">
        <f t="shared" ref="M244" si="275">I244*7.1%</f>
        <v>13489.999999999998</v>
      </c>
      <c r="N244" s="23">
        <f t="shared" ref="N244" si="276">I244*1.1%</f>
        <v>2090</v>
      </c>
      <c r="O244" s="23">
        <v>5685.41</v>
      </c>
      <c r="P244" s="23">
        <f t="shared" ref="P244" si="277">I244*7.09%</f>
        <v>13471</v>
      </c>
      <c r="Q244" s="23">
        <f t="shared" ref="Q244" si="278">+L244+O244</f>
        <v>11138.41</v>
      </c>
      <c r="R244" s="23">
        <f t="shared" ref="R244" si="279">SUM(J244+K244+L244+O244)</f>
        <v>44461.679999999993</v>
      </c>
      <c r="S244" s="23">
        <f t="shared" ref="S244" si="280">SUM(M244+N244+P244)</f>
        <v>29051</v>
      </c>
      <c r="T244" s="23">
        <f t="shared" ref="T244" si="281">I244-R244</f>
        <v>145538.32</v>
      </c>
      <c r="U244" s="120" t="s">
        <v>355</v>
      </c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  <c r="IW244" s="24"/>
      <c r="IX244" s="24"/>
      <c r="IY244" s="24"/>
      <c r="IZ244" s="24"/>
      <c r="JA244" s="24"/>
      <c r="JB244" s="24"/>
      <c r="JC244" s="24"/>
      <c r="JD244" s="24"/>
      <c r="JE244" s="24"/>
      <c r="JF244" s="24"/>
      <c r="JG244" s="24"/>
      <c r="JH244" s="24"/>
      <c r="JI244" s="24"/>
      <c r="JJ244" s="24"/>
      <c r="JK244" s="24"/>
      <c r="JL244" s="24"/>
      <c r="JM244" s="24"/>
      <c r="JN244" s="24"/>
      <c r="JO244" s="24"/>
      <c r="JP244" s="24"/>
      <c r="JQ244" s="24"/>
      <c r="JR244" s="24"/>
      <c r="JS244" s="24"/>
      <c r="JT244" s="24"/>
      <c r="JU244" s="24"/>
      <c r="JV244" s="24"/>
      <c r="JW244" s="24"/>
      <c r="JX244" s="24"/>
      <c r="JY244" s="24"/>
      <c r="JZ244" s="24"/>
      <c r="KA244" s="24"/>
      <c r="KB244" s="24"/>
      <c r="KC244" s="24"/>
      <c r="KD244" s="24"/>
      <c r="KE244" s="24"/>
      <c r="KF244" s="24"/>
      <c r="KG244" s="24"/>
      <c r="KH244" s="24"/>
      <c r="KI244" s="24"/>
      <c r="KJ244" s="24"/>
      <c r="KK244" s="24"/>
      <c r="KL244" s="24"/>
      <c r="KM244" s="24"/>
      <c r="KN244" s="24"/>
      <c r="KO244" s="24"/>
      <c r="KP244" s="24"/>
      <c r="KQ244" s="24"/>
      <c r="KR244" s="24"/>
      <c r="KS244" s="24"/>
      <c r="KT244" s="24"/>
      <c r="KU244" s="24"/>
      <c r="KV244" s="24"/>
      <c r="KW244" s="24"/>
      <c r="KX244" s="24"/>
      <c r="KY244" s="24"/>
      <c r="KZ244" s="24"/>
      <c r="LA244" s="24"/>
      <c r="LB244" s="24"/>
      <c r="LC244" s="24"/>
      <c r="LD244" s="24"/>
      <c r="LE244" s="24"/>
      <c r="LF244" s="24"/>
      <c r="LG244" s="24"/>
      <c r="LH244" s="24"/>
      <c r="LI244" s="24"/>
      <c r="LJ244" s="24"/>
      <c r="LK244" s="24"/>
      <c r="LL244" s="24"/>
      <c r="LM244" s="24"/>
      <c r="LN244" s="24"/>
      <c r="LO244" s="24"/>
      <c r="LP244" s="24"/>
      <c r="LQ244" s="24"/>
      <c r="LR244" s="24"/>
      <c r="LS244" s="24"/>
    </row>
    <row r="245" spans="1:331" s="2" customFormat="1" ht="30" customHeight="1" x14ac:dyDescent="0.25">
      <c r="A245" s="57">
        <v>237</v>
      </c>
      <c r="B245" s="21" t="s">
        <v>235</v>
      </c>
      <c r="C245" s="57" t="s">
        <v>282</v>
      </c>
      <c r="D245" s="21" t="s">
        <v>143</v>
      </c>
      <c r="E245" s="21" t="s">
        <v>202</v>
      </c>
      <c r="F245" s="57" t="s">
        <v>265</v>
      </c>
      <c r="G245" s="67" t="s">
        <v>266</v>
      </c>
      <c r="H245" s="67" t="s">
        <v>266</v>
      </c>
      <c r="I245" s="23">
        <v>50000</v>
      </c>
      <c r="J245" s="23">
        <v>1854</v>
      </c>
      <c r="K245" s="23">
        <v>25</v>
      </c>
      <c r="L245" s="23">
        <f t="shared" si="214"/>
        <v>1435</v>
      </c>
      <c r="M245" s="23">
        <f t="shared" si="261"/>
        <v>3549.9999999999995</v>
      </c>
      <c r="N245" s="23">
        <f t="shared" si="262"/>
        <v>550</v>
      </c>
      <c r="O245" s="23">
        <f t="shared" si="263"/>
        <v>1520</v>
      </c>
      <c r="P245" s="23">
        <f t="shared" si="264"/>
        <v>3545.0000000000005</v>
      </c>
      <c r="Q245" s="23">
        <f t="shared" si="265"/>
        <v>2955</v>
      </c>
      <c r="R245" s="23">
        <f t="shared" si="266"/>
        <v>4834</v>
      </c>
      <c r="S245" s="23">
        <f t="shared" si="267"/>
        <v>7645</v>
      </c>
      <c r="T245" s="23">
        <f t="shared" si="268"/>
        <v>45166</v>
      </c>
      <c r="U245" s="120" t="s">
        <v>355</v>
      </c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  <c r="IW245" s="24"/>
      <c r="IX245" s="24"/>
      <c r="IY245" s="24"/>
      <c r="IZ245" s="24"/>
      <c r="JA245" s="24"/>
      <c r="JB245" s="24"/>
      <c r="JC245" s="24"/>
      <c r="JD245" s="24"/>
      <c r="JE245" s="24"/>
      <c r="JF245" s="24"/>
      <c r="JG245" s="24"/>
      <c r="JH245" s="24"/>
      <c r="JI245" s="24"/>
      <c r="JJ245" s="24"/>
      <c r="JK245" s="24"/>
      <c r="JL245" s="24"/>
      <c r="JM245" s="24"/>
      <c r="JN245" s="24"/>
      <c r="JO245" s="24"/>
      <c r="JP245" s="24"/>
      <c r="JQ245" s="24"/>
      <c r="JR245" s="24"/>
      <c r="JS245" s="24"/>
      <c r="JT245" s="24"/>
      <c r="JU245" s="24"/>
      <c r="JV245" s="24"/>
      <c r="JW245" s="24"/>
      <c r="JX245" s="24"/>
      <c r="JY245" s="24"/>
      <c r="JZ245" s="24"/>
      <c r="KA245" s="24"/>
      <c r="KB245" s="24"/>
      <c r="KC245" s="24"/>
      <c r="KD245" s="24"/>
      <c r="KE245" s="24"/>
      <c r="KF245" s="24"/>
      <c r="KG245" s="24"/>
      <c r="KH245" s="24"/>
      <c r="KI245" s="24"/>
      <c r="KJ245" s="24"/>
      <c r="KK245" s="24"/>
      <c r="KL245" s="24"/>
      <c r="KM245" s="24"/>
      <c r="KN245" s="24"/>
      <c r="KO245" s="24"/>
      <c r="KP245" s="24"/>
      <c r="KQ245" s="24"/>
      <c r="KR245" s="24"/>
      <c r="KS245" s="24"/>
      <c r="KT245" s="24"/>
      <c r="KU245" s="24"/>
      <c r="KV245" s="24"/>
      <c r="KW245" s="24"/>
      <c r="KX245" s="24"/>
      <c r="KY245" s="24"/>
      <c r="KZ245" s="24"/>
      <c r="LA245" s="24"/>
      <c r="LB245" s="24"/>
      <c r="LC245" s="24"/>
      <c r="LD245" s="24"/>
      <c r="LE245" s="24"/>
      <c r="LF245" s="24"/>
      <c r="LG245" s="24"/>
      <c r="LH245" s="24"/>
      <c r="LI245" s="24"/>
      <c r="LJ245" s="24"/>
      <c r="LK245" s="24"/>
      <c r="LL245" s="24"/>
      <c r="LM245" s="24"/>
      <c r="LN245" s="24"/>
      <c r="LO245" s="24"/>
      <c r="LP245" s="24"/>
      <c r="LQ245" s="24"/>
      <c r="LR245" s="24"/>
      <c r="LS245" s="24"/>
    </row>
    <row r="246" spans="1:331" s="2" customFormat="1" ht="30" customHeight="1" x14ac:dyDescent="0.25">
      <c r="A246" s="57">
        <v>238</v>
      </c>
      <c r="B246" s="21" t="s">
        <v>383</v>
      </c>
      <c r="C246" s="57" t="s">
        <v>283</v>
      </c>
      <c r="D246" s="21" t="s">
        <v>143</v>
      </c>
      <c r="E246" s="21" t="s">
        <v>202</v>
      </c>
      <c r="F246" s="57" t="s">
        <v>265</v>
      </c>
      <c r="G246" s="67" t="s">
        <v>266</v>
      </c>
      <c r="H246" s="67" t="s">
        <v>266</v>
      </c>
      <c r="I246" s="23">
        <v>80000</v>
      </c>
      <c r="J246" s="23">
        <v>7400.87</v>
      </c>
      <c r="K246" s="25">
        <v>25</v>
      </c>
      <c r="L246" s="23">
        <f>I246*2.87%</f>
        <v>2296</v>
      </c>
      <c r="M246" s="23">
        <f>I246*7.1%</f>
        <v>5679.9999999999991</v>
      </c>
      <c r="N246" s="23">
        <f>I246*1.1%</f>
        <v>880.00000000000011</v>
      </c>
      <c r="O246" s="23">
        <f>I246*3.04%</f>
        <v>2432</v>
      </c>
      <c r="P246" s="23">
        <f>I246*7.09%</f>
        <v>5672</v>
      </c>
      <c r="Q246" s="23">
        <f>+L246+O246</f>
        <v>4728</v>
      </c>
      <c r="R246" s="23">
        <f t="shared" si="266"/>
        <v>12153.869999999999</v>
      </c>
      <c r="S246" s="23">
        <f>SUM(M246+N246+P246)</f>
        <v>12232</v>
      </c>
      <c r="T246" s="23">
        <f>I246-R246</f>
        <v>67846.13</v>
      </c>
      <c r="U246" s="120" t="s">
        <v>355</v>
      </c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  <c r="IW246" s="24"/>
      <c r="IX246" s="24"/>
      <c r="IY246" s="24"/>
      <c r="IZ246" s="24"/>
      <c r="JA246" s="24"/>
      <c r="JB246" s="24"/>
      <c r="JC246" s="24"/>
      <c r="JD246" s="24"/>
      <c r="JE246" s="24"/>
      <c r="JF246" s="24"/>
      <c r="JG246" s="24"/>
      <c r="JH246" s="24"/>
      <c r="JI246" s="24"/>
      <c r="JJ246" s="24"/>
      <c r="JK246" s="24"/>
      <c r="JL246" s="24"/>
      <c r="JM246" s="24"/>
      <c r="JN246" s="24"/>
      <c r="JO246" s="24"/>
      <c r="JP246" s="24"/>
      <c r="JQ246" s="24"/>
      <c r="JR246" s="24"/>
      <c r="JS246" s="24"/>
      <c r="JT246" s="24"/>
      <c r="JU246" s="24"/>
      <c r="JV246" s="24"/>
      <c r="JW246" s="24"/>
      <c r="JX246" s="24"/>
      <c r="JY246" s="24"/>
      <c r="JZ246" s="24"/>
      <c r="KA246" s="24"/>
      <c r="KB246" s="24"/>
      <c r="KC246" s="24"/>
      <c r="KD246" s="24"/>
      <c r="KE246" s="24"/>
      <c r="KF246" s="24"/>
      <c r="KG246" s="24"/>
      <c r="KH246" s="24"/>
      <c r="KI246" s="24"/>
      <c r="KJ246" s="24"/>
      <c r="KK246" s="24"/>
      <c r="KL246" s="24"/>
      <c r="KM246" s="24"/>
      <c r="KN246" s="24"/>
      <c r="KO246" s="24"/>
      <c r="KP246" s="24"/>
      <c r="KQ246" s="24"/>
      <c r="KR246" s="24"/>
      <c r="KS246" s="24"/>
      <c r="KT246" s="24"/>
      <c r="KU246" s="24"/>
      <c r="KV246" s="24"/>
      <c r="KW246" s="24"/>
      <c r="KX246" s="24"/>
      <c r="KY246" s="24"/>
      <c r="KZ246" s="24"/>
      <c r="LA246" s="24"/>
      <c r="LB246" s="24"/>
      <c r="LC246" s="24"/>
      <c r="LD246" s="24"/>
      <c r="LE246" s="24"/>
      <c r="LF246" s="24"/>
      <c r="LG246" s="24"/>
      <c r="LH246" s="24"/>
      <c r="LI246" s="24"/>
      <c r="LJ246" s="24"/>
      <c r="LK246" s="24"/>
      <c r="LL246" s="24"/>
      <c r="LM246" s="24"/>
      <c r="LN246" s="24"/>
      <c r="LO246" s="24"/>
      <c r="LP246" s="24"/>
      <c r="LQ246" s="24"/>
      <c r="LR246" s="24"/>
      <c r="LS246" s="24"/>
    </row>
    <row r="247" spans="1:331" s="2" customFormat="1" ht="30" customHeight="1" x14ac:dyDescent="0.25">
      <c r="A247" s="57">
        <v>239</v>
      </c>
      <c r="B247" s="21" t="s">
        <v>298</v>
      </c>
      <c r="C247" s="57" t="s">
        <v>282</v>
      </c>
      <c r="D247" s="21" t="s">
        <v>143</v>
      </c>
      <c r="E247" s="21" t="s">
        <v>302</v>
      </c>
      <c r="F247" s="57" t="s">
        <v>265</v>
      </c>
      <c r="G247" s="67" t="s">
        <v>266</v>
      </c>
      <c r="H247" s="67" t="s">
        <v>266</v>
      </c>
      <c r="I247" s="23">
        <v>50000</v>
      </c>
      <c r="J247" s="23">
        <v>1854</v>
      </c>
      <c r="K247" s="23">
        <v>25</v>
      </c>
      <c r="L247" s="23">
        <f>I247*2.87%</f>
        <v>1435</v>
      </c>
      <c r="M247" s="23">
        <f>I247*7.1%</f>
        <v>3549.9999999999995</v>
      </c>
      <c r="N247" s="23">
        <f>I247*1.1%</f>
        <v>550</v>
      </c>
      <c r="O247" s="23">
        <f>I247*3.04%</f>
        <v>1520</v>
      </c>
      <c r="P247" s="23">
        <f>I247*7.09%</f>
        <v>3545.0000000000005</v>
      </c>
      <c r="Q247" s="23">
        <f>+L247+O247</f>
        <v>2955</v>
      </c>
      <c r="R247" s="23">
        <f>SUM(J247+K247+L247+O247)</f>
        <v>4834</v>
      </c>
      <c r="S247" s="23">
        <f>SUM(M247+N247+P247)</f>
        <v>7645</v>
      </c>
      <c r="T247" s="23">
        <f>I247-R247</f>
        <v>45166</v>
      </c>
      <c r="U247" s="120" t="s">
        <v>355</v>
      </c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  <c r="IW247" s="24"/>
      <c r="IX247" s="24"/>
      <c r="IY247" s="24"/>
      <c r="IZ247" s="24"/>
      <c r="JA247" s="24"/>
      <c r="JB247" s="24"/>
      <c r="JC247" s="24"/>
      <c r="JD247" s="24"/>
      <c r="JE247" s="24"/>
      <c r="JF247" s="24"/>
      <c r="JG247" s="24"/>
      <c r="JH247" s="24"/>
      <c r="JI247" s="24"/>
      <c r="JJ247" s="24"/>
      <c r="JK247" s="24"/>
      <c r="JL247" s="24"/>
      <c r="JM247" s="24"/>
      <c r="JN247" s="24"/>
      <c r="JO247" s="24"/>
      <c r="JP247" s="24"/>
      <c r="JQ247" s="24"/>
      <c r="JR247" s="24"/>
      <c r="JS247" s="24"/>
      <c r="JT247" s="24"/>
      <c r="JU247" s="24"/>
      <c r="JV247" s="24"/>
      <c r="JW247" s="24"/>
      <c r="JX247" s="24"/>
      <c r="JY247" s="24"/>
      <c r="JZ247" s="24"/>
      <c r="KA247" s="24"/>
      <c r="KB247" s="24"/>
      <c r="KC247" s="24"/>
      <c r="KD247" s="24"/>
      <c r="KE247" s="24"/>
      <c r="KF247" s="24"/>
      <c r="KG247" s="24"/>
      <c r="KH247" s="24"/>
      <c r="KI247" s="24"/>
      <c r="KJ247" s="24"/>
      <c r="KK247" s="24"/>
      <c r="KL247" s="24"/>
      <c r="KM247" s="24"/>
      <c r="KN247" s="24"/>
      <c r="KO247" s="24"/>
      <c r="KP247" s="24"/>
      <c r="KQ247" s="24"/>
      <c r="KR247" s="24"/>
      <c r="KS247" s="24"/>
      <c r="KT247" s="24"/>
      <c r="KU247" s="24"/>
      <c r="KV247" s="24"/>
      <c r="KW247" s="24"/>
      <c r="KX247" s="24"/>
      <c r="KY247" s="24"/>
      <c r="KZ247" s="24"/>
      <c r="LA247" s="24"/>
      <c r="LB247" s="24"/>
      <c r="LC247" s="24"/>
      <c r="LD247" s="24"/>
      <c r="LE247" s="24"/>
      <c r="LF247" s="24"/>
      <c r="LG247" s="24"/>
      <c r="LH247" s="24"/>
      <c r="LI247" s="24"/>
      <c r="LJ247" s="24"/>
      <c r="LK247" s="24"/>
      <c r="LL247" s="24"/>
      <c r="LM247" s="24"/>
      <c r="LN247" s="24"/>
      <c r="LO247" s="24"/>
      <c r="LP247" s="24"/>
      <c r="LQ247" s="24"/>
      <c r="LR247" s="24"/>
      <c r="LS247" s="24"/>
    </row>
    <row r="248" spans="1:331" s="2" customFormat="1" ht="30" customHeight="1" x14ac:dyDescent="0.25">
      <c r="A248" s="57">
        <v>240</v>
      </c>
      <c r="B248" s="21" t="s">
        <v>310</v>
      </c>
      <c r="C248" s="57" t="s">
        <v>282</v>
      </c>
      <c r="D248" s="21" t="s">
        <v>143</v>
      </c>
      <c r="E248" s="21" t="s">
        <v>46</v>
      </c>
      <c r="F248" s="57" t="s">
        <v>265</v>
      </c>
      <c r="G248" s="67" t="s">
        <v>266</v>
      </c>
      <c r="H248" s="67" t="s">
        <v>266</v>
      </c>
      <c r="I248" s="23">
        <v>45000</v>
      </c>
      <c r="J248" s="23">
        <v>1148.33</v>
      </c>
      <c r="K248" s="23">
        <v>25</v>
      </c>
      <c r="L248" s="23">
        <f t="shared" si="214"/>
        <v>1291.5</v>
      </c>
      <c r="M248" s="23">
        <f t="shared" si="261"/>
        <v>3194.9999999999995</v>
      </c>
      <c r="N248" s="23">
        <f t="shared" si="262"/>
        <v>495.00000000000006</v>
      </c>
      <c r="O248" s="23">
        <f t="shared" si="263"/>
        <v>1368</v>
      </c>
      <c r="P248" s="23">
        <f t="shared" si="264"/>
        <v>3190.5</v>
      </c>
      <c r="Q248" s="23">
        <f t="shared" si="265"/>
        <v>2659.5</v>
      </c>
      <c r="R248" s="23">
        <f t="shared" si="266"/>
        <v>3832.83</v>
      </c>
      <c r="S248" s="23">
        <f t="shared" si="267"/>
        <v>6880.5</v>
      </c>
      <c r="T248" s="23">
        <f t="shared" si="268"/>
        <v>41167.17</v>
      </c>
      <c r="U248" s="120" t="s">
        <v>355</v>
      </c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  <c r="IW248" s="24"/>
      <c r="IX248" s="24"/>
      <c r="IY248" s="24"/>
      <c r="IZ248" s="24"/>
      <c r="JA248" s="24"/>
      <c r="JB248" s="24"/>
      <c r="JC248" s="24"/>
      <c r="JD248" s="24"/>
      <c r="JE248" s="24"/>
      <c r="JF248" s="24"/>
      <c r="JG248" s="24"/>
      <c r="JH248" s="24"/>
      <c r="JI248" s="24"/>
      <c r="JJ248" s="24"/>
      <c r="JK248" s="24"/>
      <c r="JL248" s="24"/>
      <c r="JM248" s="24"/>
      <c r="JN248" s="24"/>
      <c r="JO248" s="24"/>
      <c r="JP248" s="24"/>
      <c r="JQ248" s="24"/>
      <c r="JR248" s="24"/>
      <c r="JS248" s="24"/>
      <c r="JT248" s="24"/>
      <c r="JU248" s="24"/>
      <c r="JV248" s="24"/>
      <c r="JW248" s="24"/>
      <c r="JX248" s="24"/>
      <c r="JY248" s="24"/>
      <c r="JZ248" s="24"/>
      <c r="KA248" s="24"/>
      <c r="KB248" s="24"/>
      <c r="KC248" s="24"/>
      <c r="KD248" s="24"/>
      <c r="KE248" s="24"/>
      <c r="KF248" s="24"/>
      <c r="KG248" s="24"/>
      <c r="KH248" s="24"/>
      <c r="KI248" s="24"/>
      <c r="KJ248" s="24"/>
      <c r="KK248" s="24"/>
      <c r="KL248" s="24"/>
      <c r="KM248" s="24"/>
      <c r="KN248" s="24"/>
      <c r="KO248" s="24"/>
      <c r="KP248" s="24"/>
      <c r="KQ248" s="24"/>
      <c r="KR248" s="24"/>
      <c r="KS248" s="24"/>
      <c r="KT248" s="24"/>
      <c r="KU248" s="24"/>
      <c r="KV248" s="24"/>
      <c r="KW248" s="24"/>
      <c r="KX248" s="24"/>
      <c r="KY248" s="24"/>
      <c r="KZ248" s="24"/>
      <c r="LA248" s="24"/>
      <c r="LB248" s="24"/>
      <c r="LC248" s="24"/>
      <c r="LD248" s="24"/>
      <c r="LE248" s="24"/>
      <c r="LF248" s="24"/>
      <c r="LG248" s="24"/>
      <c r="LH248" s="24"/>
      <c r="LI248" s="24"/>
      <c r="LJ248" s="24"/>
      <c r="LK248" s="24"/>
      <c r="LL248" s="24"/>
      <c r="LM248" s="24"/>
      <c r="LN248" s="24"/>
      <c r="LO248" s="24"/>
      <c r="LP248" s="24"/>
      <c r="LQ248" s="24"/>
      <c r="LR248" s="24"/>
      <c r="LS248" s="24"/>
    </row>
    <row r="249" spans="1:331" s="2" customFormat="1" ht="30" customHeight="1" x14ac:dyDescent="0.25">
      <c r="A249" s="57">
        <v>241</v>
      </c>
      <c r="B249" s="21" t="s">
        <v>313</v>
      </c>
      <c r="C249" s="57" t="s">
        <v>283</v>
      </c>
      <c r="D249" s="21" t="s">
        <v>143</v>
      </c>
      <c r="E249" s="21" t="s">
        <v>46</v>
      </c>
      <c r="F249" s="57" t="s">
        <v>265</v>
      </c>
      <c r="G249" s="67" t="s">
        <v>266</v>
      </c>
      <c r="H249" s="67" t="s">
        <v>266</v>
      </c>
      <c r="I249" s="23">
        <v>60000</v>
      </c>
      <c r="J249" s="23">
        <v>3486.68</v>
      </c>
      <c r="K249" s="23">
        <v>25</v>
      </c>
      <c r="L249" s="23">
        <f t="shared" si="214"/>
        <v>1722</v>
      </c>
      <c r="M249" s="23">
        <f t="shared" si="261"/>
        <v>4260</v>
      </c>
      <c r="N249" s="23">
        <f t="shared" si="262"/>
        <v>660.00000000000011</v>
      </c>
      <c r="O249" s="23">
        <f t="shared" si="263"/>
        <v>1824</v>
      </c>
      <c r="P249" s="23">
        <f t="shared" si="264"/>
        <v>4254</v>
      </c>
      <c r="Q249" s="23">
        <f t="shared" si="265"/>
        <v>3546</v>
      </c>
      <c r="R249" s="23">
        <f t="shared" si="266"/>
        <v>7057.68</v>
      </c>
      <c r="S249" s="23">
        <f t="shared" si="267"/>
        <v>9174</v>
      </c>
      <c r="T249" s="23">
        <f t="shared" si="268"/>
        <v>52942.32</v>
      </c>
      <c r="U249" s="120" t="s">
        <v>355</v>
      </c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4"/>
      <c r="IW249" s="24"/>
      <c r="IX249" s="24"/>
      <c r="IY249" s="24"/>
      <c r="IZ249" s="24"/>
      <c r="JA249" s="24"/>
      <c r="JB249" s="24"/>
      <c r="JC249" s="24"/>
      <c r="JD249" s="24"/>
      <c r="JE249" s="24"/>
      <c r="JF249" s="24"/>
      <c r="JG249" s="24"/>
      <c r="JH249" s="24"/>
      <c r="JI249" s="24"/>
      <c r="JJ249" s="24"/>
      <c r="JK249" s="24"/>
      <c r="JL249" s="24"/>
      <c r="JM249" s="24"/>
      <c r="JN249" s="24"/>
      <c r="JO249" s="24"/>
      <c r="JP249" s="24"/>
      <c r="JQ249" s="24"/>
      <c r="JR249" s="24"/>
      <c r="JS249" s="24"/>
      <c r="JT249" s="24"/>
      <c r="JU249" s="24"/>
      <c r="JV249" s="24"/>
      <c r="JW249" s="24"/>
      <c r="JX249" s="24"/>
      <c r="JY249" s="24"/>
      <c r="JZ249" s="24"/>
      <c r="KA249" s="24"/>
      <c r="KB249" s="24"/>
      <c r="KC249" s="24"/>
      <c r="KD249" s="24"/>
      <c r="KE249" s="24"/>
      <c r="KF249" s="24"/>
      <c r="KG249" s="24"/>
      <c r="KH249" s="24"/>
      <c r="KI249" s="24"/>
      <c r="KJ249" s="24"/>
      <c r="KK249" s="24"/>
      <c r="KL249" s="24"/>
      <c r="KM249" s="24"/>
      <c r="KN249" s="24"/>
      <c r="KO249" s="24"/>
      <c r="KP249" s="24"/>
      <c r="KQ249" s="24"/>
      <c r="KR249" s="24"/>
      <c r="KS249" s="24"/>
      <c r="KT249" s="24"/>
      <c r="KU249" s="24"/>
      <c r="KV249" s="24"/>
      <c r="KW249" s="24"/>
      <c r="KX249" s="24"/>
      <c r="KY249" s="24"/>
      <c r="KZ249" s="24"/>
      <c r="LA249" s="24"/>
      <c r="LB249" s="24"/>
      <c r="LC249" s="24"/>
      <c r="LD249" s="24"/>
      <c r="LE249" s="24"/>
      <c r="LF249" s="24"/>
      <c r="LG249" s="24"/>
      <c r="LH249" s="24"/>
      <c r="LI249" s="24"/>
      <c r="LJ249" s="24"/>
      <c r="LK249" s="24"/>
      <c r="LL249" s="24"/>
      <c r="LM249" s="24"/>
      <c r="LN249" s="24"/>
      <c r="LO249" s="24"/>
      <c r="LP249" s="24"/>
      <c r="LQ249" s="24"/>
      <c r="LR249" s="24"/>
      <c r="LS249" s="24"/>
    </row>
    <row r="250" spans="1:331" s="2" customFormat="1" ht="30" customHeight="1" x14ac:dyDescent="0.25">
      <c r="A250" s="57">
        <v>242</v>
      </c>
      <c r="B250" s="21" t="s">
        <v>144</v>
      </c>
      <c r="C250" s="57" t="s">
        <v>282</v>
      </c>
      <c r="D250" s="21" t="s">
        <v>143</v>
      </c>
      <c r="E250" s="21" t="s">
        <v>46</v>
      </c>
      <c r="F250" s="57" t="s">
        <v>265</v>
      </c>
      <c r="G250" s="67" t="s">
        <v>266</v>
      </c>
      <c r="H250" s="67" t="s">
        <v>266</v>
      </c>
      <c r="I250" s="23">
        <v>41000</v>
      </c>
      <c r="J250" s="23">
        <v>583.79</v>
      </c>
      <c r="K250" s="23">
        <v>25</v>
      </c>
      <c r="L250" s="23">
        <v>1176.7</v>
      </c>
      <c r="M250" s="23">
        <f t="shared" si="261"/>
        <v>2910.9999999999995</v>
      </c>
      <c r="N250" s="23">
        <f t="shared" si="262"/>
        <v>451.00000000000006</v>
      </c>
      <c r="O250" s="23">
        <f t="shared" si="263"/>
        <v>1246.4000000000001</v>
      </c>
      <c r="P250" s="23">
        <f t="shared" si="264"/>
        <v>2906.9</v>
      </c>
      <c r="Q250" s="23">
        <f t="shared" si="265"/>
        <v>2423.1000000000004</v>
      </c>
      <c r="R250" s="23">
        <f t="shared" si="266"/>
        <v>3031.8900000000003</v>
      </c>
      <c r="S250" s="23">
        <f t="shared" si="267"/>
        <v>6268.9</v>
      </c>
      <c r="T250" s="23">
        <f t="shared" si="268"/>
        <v>37968.11</v>
      </c>
      <c r="U250" s="120" t="s">
        <v>355</v>
      </c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  <c r="IW250" s="24"/>
      <c r="IX250" s="24"/>
      <c r="IY250" s="24"/>
      <c r="IZ250" s="24"/>
      <c r="JA250" s="24"/>
      <c r="JB250" s="24"/>
      <c r="JC250" s="24"/>
      <c r="JD250" s="24"/>
      <c r="JE250" s="24"/>
      <c r="JF250" s="24"/>
      <c r="JG250" s="24"/>
      <c r="JH250" s="24"/>
      <c r="JI250" s="24"/>
      <c r="JJ250" s="24"/>
      <c r="JK250" s="24"/>
      <c r="JL250" s="24"/>
      <c r="JM250" s="24"/>
      <c r="JN250" s="24"/>
      <c r="JO250" s="24"/>
      <c r="JP250" s="24"/>
      <c r="JQ250" s="24"/>
      <c r="JR250" s="24"/>
      <c r="JS250" s="24"/>
      <c r="JT250" s="24"/>
      <c r="JU250" s="24"/>
      <c r="JV250" s="24"/>
      <c r="JW250" s="24"/>
      <c r="JX250" s="24"/>
      <c r="JY250" s="24"/>
      <c r="JZ250" s="24"/>
      <c r="KA250" s="24"/>
      <c r="KB250" s="24"/>
      <c r="KC250" s="24"/>
      <c r="KD250" s="24"/>
      <c r="KE250" s="24"/>
      <c r="KF250" s="24"/>
      <c r="KG250" s="24"/>
      <c r="KH250" s="24"/>
      <c r="KI250" s="24"/>
      <c r="KJ250" s="24"/>
      <c r="KK250" s="24"/>
      <c r="KL250" s="24"/>
      <c r="KM250" s="24"/>
      <c r="KN250" s="24"/>
      <c r="KO250" s="24"/>
      <c r="KP250" s="24"/>
      <c r="KQ250" s="24"/>
      <c r="KR250" s="24"/>
      <c r="KS250" s="24"/>
      <c r="KT250" s="24"/>
      <c r="KU250" s="24"/>
      <c r="KV250" s="24"/>
      <c r="KW250" s="24"/>
      <c r="KX250" s="24"/>
      <c r="KY250" s="24"/>
      <c r="KZ250" s="24"/>
      <c r="LA250" s="24"/>
      <c r="LB250" s="24"/>
      <c r="LC250" s="24"/>
      <c r="LD250" s="24"/>
      <c r="LE250" s="24"/>
      <c r="LF250" s="24"/>
      <c r="LG250" s="24"/>
      <c r="LH250" s="24"/>
      <c r="LI250" s="24"/>
      <c r="LJ250" s="24"/>
      <c r="LK250" s="24"/>
      <c r="LL250" s="24"/>
      <c r="LM250" s="24"/>
      <c r="LN250" s="24"/>
      <c r="LO250" s="24"/>
      <c r="LP250" s="24"/>
      <c r="LQ250" s="24"/>
      <c r="LR250" s="24"/>
      <c r="LS250" s="24"/>
    </row>
    <row r="251" spans="1:331" s="2" customFormat="1" ht="30" customHeight="1" x14ac:dyDescent="0.25">
      <c r="A251" s="57">
        <v>243</v>
      </c>
      <c r="B251" s="21" t="s">
        <v>335</v>
      </c>
      <c r="C251" s="57" t="s">
        <v>282</v>
      </c>
      <c r="D251" s="21" t="s">
        <v>143</v>
      </c>
      <c r="E251" s="21" t="s">
        <v>46</v>
      </c>
      <c r="F251" s="57" t="s">
        <v>265</v>
      </c>
      <c r="G251" s="67" t="s">
        <v>266</v>
      </c>
      <c r="H251" s="67" t="s">
        <v>266</v>
      </c>
      <c r="I251" s="23">
        <v>46000</v>
      </c>
      <c r="J251" s="23">
        <v>1289.46</v>
      </c>
      <c r="K251" s="23">
        <v>25</v>
      </c>
      <c r="L251" s="23">
        <f t="shared" si="214"/>
        <v>1320.2</v>
      </c>
      <c r="M251" s="23">
        <f t="shared" si="261"/>
        <v>3265.9999999999995</v>
      </c>
      <c r="N251" s="23">
        <f t="shared" si="262"/>
        <v>506.00000000000006</v>
      </c>
      <c r="O251" s="23">
        <f t="shared" si="263"/>
        <v>1398.4</v>
      </c>
      <c r="P251" s="23">
        <f t="shared" si="264"/>
        <v>3261.4</v>
      </c>
      <c r="Q251" s="23">
        <f t="shared" si="265"/>
        <v>2718.6000000000004</v>
      </c>
      <c r="R251" s="23">
        <f t="shared" si="266"/>
        <v>4033.06</v>
      </c>
      <c r="S251" s="23">
        <f t="shared" si="267"/>
        <v>7033.4</v>
      </c>
      <c r="T251" s="23">
        <f t="shared" si="268"/>
        <v>41966.94</v>
      </c>
      <c r="U251" s="120" t="s">
        <v>355</v>
      </c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  <c r="IW251" s="24"/>
      <c r="IX251" s="24"/>
      <c r="IY251" s="24"/>
      <c r="IZ251" s="24"/>
      <c r="JA251" s="24"/>
      <c r="JB251" s="24"/>
      <c r="JC251" s="24"/>
      <c r="JD251" s="24"/>
      <c r="JE251" s="24"/>
      <c r="JF251" s="24"/>
      <c r="JG251" s="24"/>
      <c r="JH251" s="24"/>
      <c r="JI251" s="24"/>
      <c r="JJ251" s="24"/>
      <c r="JK251" s="24"/>
      <c r="JL251" s="24"/>
      <c r="JM251" s="24"/>
      <c r="JN251" s="24"/>
      <c r="JO251" s="24"/>
      <c r="JP251" s="24"/>
      <c r="JQ251" s="24"/>
      <c r="JR251" s="24"/>
      <c r="JS251" s="24"/>
      <c r="JT251" s="24"/>
      <c r="JU251" s="24"/>
      <c r="JV251" s="24"/>
      <c r="JW251" s="24"/>
      <c r="JX251" s="24"/>
      <c r="JY251" s="24"/>
      <c r="JZ251" s="24"/>
      <c r="KA251" s="24"/>
      <c r="KB251" s="24"/>
      <c r="KC251" s="24"/>
      <c r="KD251" s="24"/>
      <c r="KE251" s="24"/>
      <c r="KF251" s="24"/>
      <c r="KG251" s="24"/>
      <c r="KH251" s="24"/>
      <c r="KI251" s="24"/>
      <c r="KJ251" s="24"/>
      <c r="KK251" s="24"/>
      <c r="KL251" s="24"/>
      <c r="KM251" s="24"/>
      <c r="KN251" s="24"/>
      <c r="KO251" s="24"/>
      <c r="KP251" s="24"/>
      <c r="KQ251" s="24"/>
      <c r="KR251" s="24"/>
      <c r="KS251" s="24"/>
      <c r="KT251" s="24"/>
      <c r="KU251" s="24"/>
      <c r="KV251" s="24"/>
      <c r="KW251" s="24"/>
      <c r="KX251" s="24"/>
      <c r="KY251" s="24"/>
      <c r="KZ251" s="24"/>
      <c r="LA251" s="24"/>
      <c r="LB251" s="24"/>
      <c r="LC251" s="24"/>
      <c r="LD251" s="24"/>
      <c r="LE251" s="24"/>
      <c r="LF251" s="24"/>
      <c r="LG251" s="24"/>
      <c r="LH251" s="24"/>
      <c r="LI251" s="24"/>
      <c r="LJ251" s="24"/>
      <c r="LK251" s="24"/>
      <c r="LL251" s="24"/>
      <c r="LM251" s="24"/>
      <c r="LN251" s="24"/>
      <c r="LO251" s="24"/>
      <c r="LP251" s="24"/>
      <c r="LQ251" s="24"/>
      <c r="LR251" s="24"/>
      <c r="LS251" s="24"/>
    </row>
    <row r="252" spans="1:331" s="2" customFormat="1" ht="30" customHeight="1" x14ac:dyDescent="0.25">
      <c r="A252" s="57">
        <v>244</v>
      </c>
      <c r="B252" s="21" t="s">
        <v>402</v>
      </c>
      <c r="C252" s="57" t="s">
        <v>283</v>
      </c>
      <c r="D252" s="21" t="s">
        <v>143</v>
      </c>
      <c r="E252" s="21" t="s">
        <v>46</v>
      </c>
      <c r="F252" s="57" t="s">
        <v>265</v>
      </c>
      <c r="G252" s="67" t="s">
        <v>266</v>
      </c>
      <c r="H252" s="67" t="s">
        <v>266</v>
      </c>
      <c r="I252" s="23">
        <v>46000</v>
      </c>
      <c r="J252" s="23">
        <v>1289.46</v>
      </c>
      <c r="K252" s="23">
        <v>25</v>
      </c>
      <c r="L252" s="23">
        <f t="shared" si="214"/>
        <v>1320.2</v>
      </c>
      <c r="M252" s="23">
        <f t="shared" si="261"/>
        <v>3265.9999999999995</v>
      </c>
      <c r="N252" s="23">
        <f t="shared" si="262"/>
        <v>506.00000000000006</v>
      </c>
      <c r="O252" s="23">
        <f t="shared" si="263"/>
        <v>1398.4</v>
      </c>
      <c r="P252" s="23">
        <f t="shared" si="264"/>
        <v>3261.4</v>
      </c>
      <c r="Q252" s="23">
        <f t="shared" si="265"/>
        <v>2718.6000000000004</v>
      </c>
      <c r="R252" s="23">
        <f t="shared" si="266"/>
        <v>4033.06</v>
      </c>
      <c r="S252" s="23">
        <f t="shared" si="267"/>
        <v>7033.4</v>
      </c>
      <c r="T252" s="23">
        <f>I252-R252</f>
        <v>41966.94</v>
      </c>
      <c r="U252" s="120" t="s">
        <v>355</v>
      </c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  <c r="IW252" s="24"/>
      <c r="IX252" s="24"/>
      <c r="IY252" s="24"/>
      <c r="IZ252" s="24"/>
      <c r="JA252" s="24"/>
      <c r="JB252" s="24"/>
      <c r="JC252" s="24"/>
      <c r="JD252" s="24"/>
      <c r="JE252" s="24"/>
      <c r="JF252" s="24"/>
      <c r="JG252" s="24"/>
      <c r="JH252" s="24"/>
      <c r="JI252" s="24"/>
      <c r="JJ252" s="24"/>
      <c r="JK252" s="24"/>
      <c r="JL252" s="24"/>
      <c r="JM252" s="24"/>
      <c r="JN252" s="24"/>
      <c r="JO252" s="24"/>
      <c r="JP252" s="24"/>
      <c r="JQ252" s="24"/>
      <c r="JR252" s="24"/>
      <c r="JS252" s="24"/>
      <c r="JT252" s="24"/>
      <c r="JU252" s="24"/>
      <c r="JV252" s="24"/>
      <c r="JW252" s="24"/>
      <c r="JX252" s="24"/>
      <c r="JY252" s="24"/>
      <c r="JZ252" s="24"/>
      <c r="KA252" s="24"/>
      <c r="KB252" s="24"/>
      <c r="KC252" s="24"/>
      <c r="KD252" s="24"/>
      <c r="KE252" s="24"/>
      <c r="KF252" s="24"/>
      <c r="KG252" s="24"/>
      <c r="KH252" s="24"/>
      <c r="KI252" s="24"/>
      <c r="KJ252" s="24"/>
      <c r="KK252" s="24"/>
      <c r="KL252" s="24"/>
      <c r="KM252" s="24"/>
      <c r="KN252" s="24"/>
      <c r="KO252" s="24"/>
      <c r="KP252" s="24"/>
      <c r="KQ252" s="24"/>
      <c r="KR252" s="24"/>
      <c r="KS252" s="24"/>
      <c r="KT252" s="24"/>
      <c r="KU252" s="24"/>
      <c r="KV252" s="24"/>
      <c r="KW252" s="24"/>
      <c r="KX252" s="24"/>
      <c r="KY252" s="24"/>
      <c r="KZ252" s="24"/>
      <c r="LA252" s="24"/>
      <c r="LB252" s="24"/>
      <c r="LC252" s="24"/>
      <c r="LD252" s="24"/>
      <c r="LE252" s="24"/>
      <c r="LF252" s="24"/>
      <c r="LG252" s="24"/>
      <c r="LH252" s="24"/>
      <c r="LI252" s="24"/>
      <c r="LJ252" s="24"/>
      <c r="LK252" s="24"/>
      <c r="LL252" s="24"/>
      <c r="LM252" s="24"/>
      <c r="LN252" s="24"/>
      <c r="LO252" s="24"/>
      <c r="LP252" s="24"/>
      <c r="LQ252" s="24"/>
      <c r="LR252" s="24"/>
      <c r="LS252" s="24"/>
    </row>
    <row r="253" spans="1:331" s="2" customFormat="1" ht="30" customHeight="1" x14ac:dyDescent="0.25">
      <c r="A253" s="57">
        <v>245</v>
      </c>
      <c r="B253" s="21" t="s">
        <v>403</v>
      </c>
      <c r="C253" s="57" t="s">
        <v>282</v>
      </c>
      <c r="D253" s="21" t="s">
        <v>143</v>
      </c>
      <c r="E253" s="21" t="s">
        <v>46</v>
      </c>
      <c r="F253" s="57" t="s">
        <v>265</v>
      </c>
      <c r="G253" s="67" t="s">
        <v>266</v>
      </c>
      <c r="H253" s="67" t="s">
        <v>266</v>
      </c>
      <c r="I253" s="23">
        <v>45000</v>
      </c>
      <c r="J253" s="23">
        <v>1148.33</v>
      </c>
      <c r="K253" s="23">
        <v>25</v>
      </c>
      <c r="L253" s="23">
        <f t="shared" si="214"/>
        <v>1291.5</v>
      </c>
      <c r="M253" s="23">
        <f t="shared" si="261"/>
        <v>3194.9999999999995</v>
      </c>
      <c r="N253" s="23">
        <f t="shared" si="262"/>
        <v>495.00000000000006</v>
      </c>
      <c r="O253" s="23">
        <f t="shared" si="263"/>
        <v>1368</v>
      </c>
      <c r="P253" s="23">
        <f t="shared" si="264"/>
        <v>3190.5</v>
      </c>
      <c r="Q253" s="23">
        <f t="shared" si="265"/>
        <v>2659.5</v>
      </c>
      <c r="R253" s="23">
        <f t="shared" si="266"/>
        <v>3832.83</v>
      </c>
      <c r="S253" s="23">
        <f t="shared" si="267"/>
        <v>6880.5</v>
      </c>
      <c r="T253" s="23">
        <f t="shared" ref="T253" si="282">I253-R253</f>
        <v>41167.17</v>
      </c>
      <c r="U253" s="120" t="s">
        <v>355</v>
      </c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4"/>
      <c r="IW253" s="24"/>
      <c r="IX253" s="24"/>
      <c r="IY253" s="24"/>
      <c r="IZ253" s="24"/>
      <c r="JA253" s="24"/>
      <c r="JB253" s="24"/>
      <c r="JC253" s="24"/>
      <c r="JD253" s="24"/>
      <c r="JE253" s="24"/>
      <c r="JF253" s="24"/>
      <c r="JG253" s="24"/>
      <c r="JH253" s="24"/>
      <c r="JI253" s="24"/>
      <c r="JJ253" s="24"/>
      <c r="JK253" s="24"/>
      <c r="JL253" s="24"/>
      <c r="JM253" s="24"/>
      <c r="JN253" s="24"/>
      <c r="JO253" s="24"/>
      <c r="JP253" s="24"/>
      <c r="JQ253" s="24"/>
      <c r="JR253" s="24"/>
      <c r="JS253" s="24"/>
      <c r="JT253" s="24"/>
      <c r="JU253" s="24"/>
      <c r="JV253" s="24"/>
      <c r="JW253" s="24"/>
      <c r="JX253" s="24"/>
      <c r="JY253" s="24"/>
      <c r="JZ253" s="24"/>
      <c r="KA253" s="24"/>
      <c r="KB253" s="24"/>
      <c r="KC253" s="24"/>
      <c r="KD253" s="24"/>
      <c r="KE253" s="24"/>
      <c r="KF253" s="24"/>
      <c r="KG253" s="24"/>
      <c r="KH253" s="24"/>
      <c r="KI253" s="24"/>
      <c r="KJ253" s="24"/>
      <c r="KK253" s="24"/>
      <c r="KL253" s="24"/>
      <c r="KM253" s="24"/>
      <c r="KN253" s="24"/>
      <c r="KO253" s="24"/>
      <c r="KP253" s="24"/>
      <c r="KQ253" s="24"/>
      <c r="KR253" s="24"/>
      <c r="KS253" s="24"/>
      <c r="KT253" s="24"/>
      <c r="KU253" s="24"/>
      <c r="KV253" s="24"/>
      <c r="KW253" s="24"/>
      <c r="KX253" s="24"/>
      <c r="KY253" s="24"/>
      <c r="KZ253" s="24"/>
      <c r="LA253" s="24"/>
      <c r="LB253" s="24"/>
      <c r="LC253" s="24"/>
      <c r="LD253" s="24"/>
      <c r="LE253" s="24"/>
      <c r="LF253" s="24"/>
      <c r="LG253" s="24"/>
      <c r="LH253" s="24"/>
      <c r="LI253" s="24"/>
      <c r="LJ253" s="24"/>
      <c r="LK253" s="24"/>
      <c r="LL253" s="24"/>
      <c r="LM253" s="24"/>
      <c r="LN253" s="24"/>
      <c r="LO253" s="24"/>
      <c r="LP253" s="24"/>
      <c r="LQ253" s="24"/>
      <c r="LR253" s="24"/>
      <c r="LS253" s="24"/>
    </row>
    <row r="254" spans="1:331" s="2" customFormat="1" ht="30" customHeight="1" x14ac:dyDescent="0.25">
      <c r="A254" s="57">
        <v>246</v>
      </c>
      <c r="B254" s="21" t="s">
        <v>404</v>
      </c>
      <c r="C254" s="57" t="s">
        <v>283</v>
      </c>
      <c r="D254" s="21" t="s">
        <v>143</v>
      </c>
      <c r="E254" s="21" t="s">
        <v>46</v>
      </c>
      <c r="F254" s="57" t="s">
        <v>265</v>
      </c>
      <c r="G254" s="67" t="s">
        <v>266</v>
      </c>
      <c r="H254" s="67" t="s">
        <v>266</v>
      </c>
      <c r="I254" s="23">
        <v>45000</v>
      </c>
      <c r="J254" s="23">
        <v>1148.33</v>
      </c>
      <c r="K254" s="23">
        <v>25</v>
      </c>
      <c r="L254" s="23">
        <f t="shared" si="214"/>
        <v>1291.5</v>
      </c>
      <c r="M254" s="23">
        <f t="shared" si="261"/>
        <v>3194.9999999999995</v>
      </c>
      <c r="N254" s="23">
        <f t="shared" si="262"/>
        <v>495.00000000000006</v>
      </c>
      <c r="O254" s="23">
        <f t="shared" si="263"/>
        <v>1368</v>
      </c>
      <c r="P254" s="23">
        <f t="shared" si="264"/>
        <v>3190.5</v>
      </c>
      <c r="Q254" s="23">
        <f t="shared" si="265"/>
        <v>2659.5</v>
      </c>
      <c r="R254" s="23">
        <f t="shared" si="266"/>
        <v>3832.83</v>
      </c>
      <c r="S254" s="23">
        <f t="shared" si="267"/>
        <v>6880.5</v>
      </c>
      <c r="T254" s="23">
        <f>I254-R254</f>
        <v>41167.17</v>
      </c>
      <c r="U254" s="120" t="s">
        <v>355</v>
      </c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  <c r="IV254" s="24"/>
      <c r="IW254" s="24"/>
      <c r="IX254" s="24"/>
      <c r="IY254" s="24"/>
      <c r="IZ254" s="24"/>
      <c r="JA254" s="24"/>
      <c r="JB254" s="24"/>
      <c r="JC254" s="24"/>
      <c r="JD254" s="24"/>
      <c r="JE254" s="24"/>
      <c r="JF254" s="24"/>
      <c r="JG254" s="24"/>
      <c r="JH254" s="24"/>
      <c r="JI254" s="24"/>
      <c r="JJ254" s="24"/>
      <c r="JK254" s="24"/>
      <c r="JL254" s="24"/>
      <c r="JM254" s="24"/>
      <c r="JN254" s="24"/>
      <c r="JO254" s="24"/>
      <c r="JP254" s="24"/>
      <c r="JQ254" s="24"/>
      <c r="JR254" s="24"/>
      <c r="JS254" s="24"/>
      <c r="JT254" s="24"/>
      <c r="JU254" s="24"/>
      <c r="JV254" s="24"/>
      <c r="JW254" s="24"/>
      <c r="JX254" s="24"/>
      <c r="JY254" s="24"/>
      <c r="JZ254" s="24"/>
      <c r="KA254" s="24"/>
      <c r="KB254" s="24"/>
      <c r="KC254" s="24"/>
      <c r="KD254" s="24"/>
      <c r="KE254" s="24"/>
      <c r="KF254" s="24"/>
      <c r="KG254" s="24"/>
      <c r="KH254" s="24"/>
      <c r="KI254" s="24"/>
      <c r="KJ254" s="24"/>
      <c r="KK254" s="24"/>
      <c r="KL254" s="24"/>
      <c r="KM254" s="24"/>
      <c r="KN254" s="24"/>
      <c r="KO254" s="24"/>
      <c r="KP254" s="24"/>
      <c r="KQ254" s="24"/>
      <c r="KR254" s="24"/>
      <c r="KS254" s="24"/>
      <c r="KT254" s="24"/>
      <c r="KU254" s="24"/>
      <c r="KV254" s="24"/>
      <c r="KW254" s="24"/>
      <c r="KX254" s="24"/>
      <c r="KY254" s="24"/>
      <c r="KZ254" s="24"/>
      <c r="LA254" s="24"/>
      <c r="LB254" s="24"/>
      <c r="LC254" s="24"/>
      <c r="LD254" s="24"/>
      <c r="LE254" s="24"/>
      <c r="LF254" s="24"/>
      <c r="LG254" s="24"/>
      <c r="LH254" s="24"/>
      <c r="LI254" s="24"/>
      <c r="LJ254" s="24"/>
      <c r="LK254" s="24"/>
      <c r="LL254" s="24"/>
      <c r="LM254" s="24"/>
      <c r="LN254" s="24"/>
      <c r="LO254" s="24"/>
      <c r="LP254" s="24"/>
      <c r="LQ254" s="24"/>
      <c r="LR254" s="24"/>
      <c r="LS254" s="24"/>
    </row>
    <row r="255" spans="1:331" s="2" customFormat="1" ht="30" customHeight="1" x14ac:dyDescent="0.25">
      <c r="A255" s="57">
        <v>247</v>
      </c>
      <c r="B255" s="21" t="s">
        <v>406</v>
      </c>
      <c r="C255" s="57" t="s">
        <v>282</v>
      </c>
      <c r="D255" s="21" t="s">
        <v>143</v>
      </c>
      <c r="E255" s="21" t="s">
        <v>46</v>
      </c>
      <c r="F255" s="57" t="s">
        <v>265</v>
      </c>
      <c r="G255" s="67" t="s">
        <v>266</v>
      </c>
      <c r="H255" s="67" t="s">
        <v>266</v>
      </c>
      <c r="I255" s="23">
        <v>45000</v>
      </c>
      <c r="J255" s="23">
        <v>1148.33</v>
      </c>
      <c r="K255" s="23">
        <v>25</v>
      </c>
      <c r="L255" s="23">
        <f t="shared" si="214"/>
        <v>1291.5</v>
      </c>
      <c r="M255" s="23">
        <f t="shared" si="261"/>
        <v>3194.9999999999995</v>
      </c>
      <c r="N255" s="23">
        <f t="shared" si="262"/>
        <v>495.00000000000006</v>
      </c>
      <c r="O255" s="23">
        <f t="shared" si="263"/>
        <v>1368</v>
      </c>
      <c r="P255" s="23">
        <f t="shared" si="264"/>
        <v>3190.5</v>
      </c>
      <c r="Q255" s="23">
        <f t="shared" si="265"/>
        <v>2659.5</v>
      </c>
      <c r="R255" s="23">
        <f t="shared" si="266"/>
        <v>3832.83</v>
      </c>
      <c r="S255" s="23">
        <f t="shared" si="267"/>
        <v>6880.5</v>
      </c>
      <c r="T255" s="23">
        <f t="shared" ref="T255:T260" si="283">I255-R255</f>
        <v>41167.17</v>
      </c>
      <c r="U255" s="120" t="s">
        <v>355</v>
      </c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  <c r="IV255" s="24"/>
      <c r="IW255" s="24"/>
      <c r="IX255" s="24"/>
      <c r="IY255" s="24"/>
      <c r="IZ255" s="24"/>
      <c r="JA255" s="24"/>
      <c r="JB255" s="24"/>
      <c r="JC255" s="24"/>
      <c r="JD255" s="24"/>
      <c r="JE255" s="24"/>
      <c r="JF255" s="24"/>
      <c r="JG255" s="24"/>
      <c r="JH255" s="24"/>
      <c r="JI255" s="24"/>
      <c r="JJ255" s="24"/>
      <c r="JK255" s="24"/>
      <c r="JL255" s="24"/>
      <c r="JM255" s="24"/>
      <c r="JN255" s="24"/>
      <c r="JO255" s="24"/>
      <c r="JP255" s="24"/>
      <c r="JQ255" s="24"/>
      <c r="JR255" s="24"/>
      <c r="JS255" s="24"/>
      <c r="JT255" s="24"/>
      <c r="JU255" s="24"/>
      <c r="JV255" s="24"/>
      <c r="JW255" s="24"/>
      <c r="JX255" s="24"/>
      <c r="JY255" s="24"/>
      <c r="JZ255" s="24"/>
      <c r="KA255" s="24"/>
      <c r="KB255" s="24"/>
      <c r="KC255" s="24"/>
      <c r="KD255" s="24"/>
      <c r="KE255" s="24"/>
      <c r="KF255" s="24"/>
      <c r="KG255" s="24"/>
      <c r="KH255" s="24"/>
      <c r="KI255" s="24"/>
      <c r="KJ255" s="24"/>
      <c r="KK255" s="24"/>
      <c r="KL255" s="24"/>
      <c r="KM255" s="24"/>
      <c r="KN255" s="24"/>
      <c r="KO255" s="24"/>
      <c r="KP255" s="24"/>
      <c r="KQ255" s="24"/>
      <c r="KR255" s="24"/>
      <c r="KS255" s="24"/>
      <c r="KT255" s="24"/>
      <c r="KU255" s="24"/>
      <c r="KV255" s="24"/>
      <c r="KW255" s="24"/>
      <c r="KX255" s="24"/>
      <c r="KY255" s="24"/>
      <c r="KZ255" s="24"/>
      <c r="LA255" s="24"/>
      <c r="LB255" s="24"/>
      <c r="LC255" s="24"/>
      <c r="LD255" s="24"/>
      <c r="LE255" s="24"/>
      <c r="LF255" s="24"/>
      <c r="LG255" s="24"/>
      <c r="LH255" s="24"/>
      <c r="LI255" s="24"/>
      <c r="LJ255" s="24"/>
      <c r="LK255" s="24"/>
      <c r="LL255" s="24"/>
      <c r="LM255" s="24"/>
      <c r="LN255" s="24"/>
      <c r="LO255" s="24"/>
      <c r="LP255" s="24"/>
      <c r="LQ255" s="24"/>
      <c r="LR255" s="24"/>
      <c r="LS255" s="24"/>
    </row>
    <row r="256" spans="1:331" s="2" customFormat="1" ht="30" customHeight="1" x14ac:dyDescent="0.25">
      <c r="A256" s="57">
        <v>248</v>
      </c>
      <c r="B256" s="21" t="s">
        <v>410</v>
      </c>
      <c r="C256" s="57" t="s">
        <v>283</v>
      </c>
      <c r="D256" s="21" t="s">
        <v>143</v>
      </c>
      <c r="E256" s="21" t="s">
        <v>46</v>
      </c>
      <c r="F256" s="57" t="s">
        <v>265</v>
      </c>
      <c r="G256" s="67" t="s">
        <v>266</v>
      </c>
      <c r="H256" s="67" t="s">
        <v>266</v>
      </c>
      <c r="I256" s="23">
        <v>45000</v>
      </c>
      <c r="J256" s="23">
        <v>1148.33</v>
      </c>
      <c r="K256" s="23">
        <v>25</v>
      </c>
      <c r="L256" s="23">
        <f t="shared" si="214"/>
        <v>1291.5</v>
      </c>
      <c r="M256" s="23">
        <f t="shared" si="261"/>
        <v>3194.9999999999995</v>
      </c>
      <c r="N256" s="23">
        <f t="shared" si="262"/>
        <v>495.00000000000006</v>
      </c>
      <c r="O256" s="23">
        <f t="shared" si="263"/>
        <v>1368</v>
      </c>
      <c r="P256" s="23">
        <f t="shared" si="264"/>
        <v>3190.5</v>
      </c>
      <c r="Q256" s="23">
        <f t="shared" si="265"/>
        <v>2659.5</v>
      </c>
      <c r="R256" s="23">
        <f t="shared" si="266"/>
        <v>3832.83</v>
      </c>
      <c r="S256" s="23">
        <f t="shared" si="267"/>
        <v>6880.5</v>
      </c>
      <c r="T256" s="23">
        <f>I256-R256</f>
        <v>41167.17</v>
      </c>
      <c r="U256" s="120" t="s">
        <v>355</v>
      </c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  <c r="IU256" s="24"/>
      <c r="IV256" s="24"/>
      <c r="IW256" s="24"/>
      <c r="IX256" s="24"/>
      <c r="IY256" s="24"/>
      <c r="IZ256" s="24"/>
      <c r="JA256" s="24"/>
      <c r="JB256" s="24"/>
      <c r="JC256" s="24"/>
      <c r="JD256" s="24"/>
      <c r="JE256" s="24"/>
      <c r="JF256" s="24"/>
      <c r="JG256" s="24"/>
      <c r="JH256" s="24"/>
      <c r="JI256" s="24"/>
      <c r="JJ256" s="24"/>
      <c r="JK256" s="24"/>
      <c r="JL256" s="24"/>
      <c r="JM256" s="24"/>
      <c r="JN256" s="24"/>
      <c r="JO256" s="24"/>
      <c r="JP256" s="24"/>
      <c r="JQ256" s="24"/>
      <c r="JR256" s="24"/>
      <c r="JS256" s="24"/>
      <c r="JT256" s="24"/>
      <c r="JU256" s="24"/>
      <c r="JV256" s="24"/>
      <c r="JW256" s="24"/>
      <c r="JX256" s="24"/>
      <c r="JY256" s="24"/>
      <c r="JZ256" s="24"/>
      <c r="KA256" s="24"/>
      <c r="KB256" s="24"/>
      <c r="KC256" s="24"/>
      <c r="KD256" s="24"/>
      <c r="KE256" s="24"/>
      <c r="KF256" s="24"/>
      <c r="KG256" s="24"/>
      <c r="KH256" s="24"/>
      <c r="KI256" s="24"/>
      <c r="KJ256" s="24"/>
      <c r="KK256" s="24"/>
      <c r="KL256" s="24"/>
      <c r="KM256" s="24"/>
      <c r="KN256" s="24"/>
      <c r="KO256" s="24"/>
      <c r="KP256" s="24"/>
      <c r="KQ256" s="24"/>
      <c r="KR256" s="24"/>
      <c r="KS256" s="24"/>
      <c r="KT256" s="24"/>
      <c r="KU256" s="24"/>
      <c r="KV256" s="24"/>
      <c r="KW256" s="24"/>
      <c r="KX256" s="24"/>
      <c r="KY256" s="24"/>
      <c r="KZ256" s="24"/>
      <c r="LA256" s="24"/>
      <c r="LB256" s="24"/>
      <c r="LC256" s="24"/>
      <c r="LD256" s="24"/>
      <c r="LE256" s="24"/>
      <c r="LF256" s="24"/>
      <c r="LG256" s="24"/>
      <c r="LH256" s="24"/>
      <c r="LI256" s="24"/>
      <c r="LJ256" s="24"/>
      <c r="LK256" s="24"/>
      <c r="LL256" s="24"/>
      <c r="LM256" s="24"/>
      <c r="LN256" s="24"/>
      <c r="LO256" s="24"/>
      <c r="LP256" s="24"/>
      <c r="LQ256" s="24"/>
      <c r="LR256" s="24"/>
      <c r="LS256" s="24"/>
    </row>
    <row r="257" spans="1:331" s="2" customFormat="1" ht="30" customHeight="1" x14ac:dyDescent="0.25">
      <c r="A257" s="57">
        <v>249</v>
      </c>
      <c r="B257" s="21" t="s">
        <v>409</v>
      </c>
      <c r="C257" s="57" t="s">
        <v>282</v>
      </c>
      <c r="D257" s="21" t="s">
        <v>143</v>
      </c>
      <c r="E257" s="21" t="s">
        <v>46</v>
      </c>
      <c r="F257" s="57" t="s">
        <v>265</v>
      </c>
      <c r="G257" s="67" t="s">
        <v>266</v>
      </c>
      <c r="H257" s="67" t="s">
        <v>266</v>
      </c>
      <c r="I257" s="23">
        <v>45000</v>
      </c>
      <c r="J257" s="23">
        <v>1148.33</v>
      </c>
      <c r="K257" s="23">
        <v>25</v>
      </c>
      <c r="L257" s="23">
        <f t="shared" si="214"/>
        <v>1291.5</v>
      </c>
      <c r="M257" s="23">
        <f t="shared" si="261"/>
        <v>3194.9999999999995</v>
      </c>
      <c r="N257" s="23">
        <f t="shared" si="262"/>
        <v>495.00000000000006</v>
      </c>
      <c r="O257" s="23">
        <f t="shared" si="263"/>
        <v>1368</v>
      </c>
      <c r="P257" s="23">
        <f t="shared" si="264"/>
        <v>3190.5</v>
      </c>
      <c r="Q257" s="23">
        <f t="shared" si="265"/>
        <v>2659.5</v>
      </c>
      <c r="R257" s="23">
        <f t="shared" si="266"/>
        <v>3832.83</v>
      </c>
      <c r="S257" s="23">
        <f t="shared" si="267"/>
        <v>6880.5</v>
      </c>
      <c r="T257" s="23">
        <f t="shared" si="283"/>
        <v>41167.17</v>
      </c>
      <c r="U257" s="120" t="s">
        <v>355</v>
      </c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  <c r="IR257" s="24"/>
      <c r="IS257" s="24"/>
      <c r="IT257" s="24"/>
      <c r="IU257" s="24"/>
      <c r="IV257" s="24"/>
      <c r="IW257" s="24"/>
      <c r="IX257" s="24"/>
      <c r="IY257" s="24"/>
      <c r="IZ257" s="24"/>
      <c r="JA257" s="24"/>
      <c r="JB257" s="24"/>
      <c r="JC257" s="24"/>
      <c r="JD257" s="24"/>
      <c r="JE257" s="24"/>
      <c r="JF257" s="24"/>
      <c r="JG257" s="24"/>
      <c r="JH257" s="24"/>
      <c r="JI257" s="24"/>
      <c r="JJ257" s="24"/>
      <c r="JK257" s="24"/>
      <c r="JL257" s="24"/>
      <c r="JM257" s="24"/>
      <c r="JN257" s="24"/>
      <c r="JO257" s="24"/>
      <c r="JP257" s="24"/>
      <c r="JQ257" s="24"/>
      <c r="JR257" s="24"/>
      <c r="JS257" s="24"/>
      <c r="JT257" s="24"/>
      <c r="JU257" s="24"/>
      <c r="JV257" s="24"/>
      <c r="JW257" s="24"/>
      <c r="JX257" s="24"/>
      <c r="JY257" s="24"/>
      <c r="JZ257" s="24"/>
      <c r="KA257" s="24"/>
      <c r="KB257" s="24"/>
      <c r="KC257" s="24"/>
      <c r="KD257" s="24"/>
      <c r="KE257" s="24"/>
      <c r="KF257" s="24"/>
      <c r="KG257" s="24"/>
      <c r="KH257" s="24"/>
      <c r="KI257" s="24"/>
      <c r="KJ257" s="24"/>
      <c r="KK257" s="24"/>
      <c r="KL257" s="24"/>
      <c r="KM257" s="24"/>
      <c r="KN257" s="24"/>
      <c r="KO257" s="24"/>
      <c r="KP257" s="24"/>
      <c r="KQ257" s="24"/>
      <c r="KR257" s="24"/>
      <c r="KS257" s="24"/>
      <c r="KT257" s="24"/>
      <c r="KU257" s="24"/>
      <c r="KV257" s="24"/>
      <c r="KW257" s="24"/>
      <c r="KX257" s="24"/>
      <c r="KY257" s="24"/>
      <c r="KZ257" s="24"/>
      <c r="LA257" s="24"/>
      <c r="LB257" s="24"/>
      <c r="LC257" s="24"/>
      <c r="LD257" s="24"/>
      <c r="LE257" s="24"/>
      <c r="LF257" s="24"/>
      <c r="LG257" s="24"/>
      <c r="LH257" s="24"/>
      <c r="LI257" s="24"/>
      <c r="LJ257" s="24"/>
      <c r="LK257" s="24"/>
      <c r="LL257" s="24"/>
      <c r="LM257" s="24"/>
      <c r="LN257" s="24"/>
      <c r="LO257" s="24"/>
      <c r="LP257" s="24"/>
      <c r="LQ257" s="24"/>
      <c r="LR257" s="24"/>
      <c r="LS257" s="24"/>
    </row>
    <row r="258" spans="1:331" s="39" customFormat="1" ht="30" customHeight="1" x14ac:dyDescent="0.25">
      <c r="A258" s="57">
        <v>250</v>
      </c>
      <c r="B258" s="21" t="s">
        <v>418</v>
      </c>
      <c r="C258" s="57" t="s">
        <v>283</v>
      </c>
      <c r="D258" s="21" t="s">
        <v>143</v>
      </c>
      <c r="E258" s="21" t="s">
        <v>46</v>
      </c>
      <c r="F258" s="57" t="s">
        <v>265</v>
      </c>
      <c r="G258" s="67" t="s">
        <v>266</v>
      </c>
      <c r="H258" s="67" t="s">
        <v>266</v>
      </c>
      <c r="I258" s="23">
        <v>45000</v>
      </c>
      <c r="J258" s="23">
        <v>1148.33</v>
      </c>
      <c r="K258" s="23">
        <v>25</v>
      </c>
      <c r="L258" s="23">
        <f t="shared" si="214"/>
        <v>1291.5</v>
      </c>
      <c r="M258" s="23">
        <f t="shared" si="261"/>
        <v>3194.9999999999995</v>
      </c>
      <c r="N258" s="23">
        <f t="shared" si="262"/>
        <v>495.00000000000006</v>
      </c>
      <c r="O258" s="23">
        <f t="shared" si="263"/>
        <v>1368</v>
      </c>
      <c r="P258" s="23">
        <f t="shared" si="264"/>
        <v>3190.5</v>
      </c>
      <c r="Q258" s="23">
        <f t="shared" si="265"/>
        <v>2659.5</v>
      </c>
      <c r="R258" s="23">
        <f t="shared" si="266"/>
        <v>3832.83</v>
      </c>
      <c r="S258" s="23">
        <f t="shared" si="267"/>
        <v>6880.5</v>
      </c>
      <c r="T258" s="23">
        <f t="shared" si="283"/>
        <v>41167.17</v>
      </c>
      <c r="U258" s="120" t="s">
        <v>355</v>
      </c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4"/>
      <c r="IW258" s="24"/>
      <c r="IX258" s="24"/>
      <c r="IY258" s="24"/>
      <c r="IZ258" s="24"/>
      <c r="JA258" s="24"/>
      <c r="JB258" s="24"/>
      <c r="JC258" s="24"/>
      <c r="JD258" s="24"/>
      <c r="JE258" s="24"/>
      <c r="JF258" s="24"/>
      <c r="JG258" s="24"/>
      <c r="JH258" s="24"/>
      <c r="JI258" s="24"/>
      <c r="JJ258" s="24"/>
      <c r="JK258" s="24"/>
      <c r="JL258" s="24"/>
      <c r="JM258" s="24"/>
      <c r="JN258" s="24"/>
      <c r="JO258" s="24"/>
      <c r="JP258" s="24"/>
      <c r="JQ258" s="24"/>
      <c r="JR258" s="24"/>
      <c r="JS258" s="24"/>
      <c r="JT258" s="24"/>
      <c r="JU258" s="24"/>
      <c r="JV258" s="24"/>
      <c r="JW258" s="24"/>
      <c r="JX258" s="24"/>
      <c r="JY258" s="24"/>
      <c r="JZ258" s="24"/>
      <c r="KA258" s="24"/>
      <c r="KB258" s="24"/>
      <c r="KC258" s="24"/>
      <c r="KD258" s="24"/>
      <c r="KE258" s="24"/>
      <c r="KF258" s="24"/>
      <c r="KG258" s="24"/>
      <c r="KH258" s="24"/>
      <c r="KI258" s="24"/>
      <c r="KJ258" s="24"/>
      <c r="KK258" s="24"/>
      <c r="KL258" s="24"/>
      <c r="KM258" s="24"/>
      <c r="KN258" s="24"/>
      <c r="KO258" s="24"/>
      <c r="KP258" s="24"/>
      <c r="KQ258" s="24"/>
      <c r="KR258" s="24"/>
      <c r="KS258" s="24"/>
      <c r="KT258" s="24"/>
      <c r="KU258" s="24"/>
      <c r="KV258" s="24"/>
      <c r="KW258" s="24"/>
      <c r="KX258" s="24"/>
      <c r="KY258" s="24"/>
      <c r="KZ258" s="24"/>
      <c r="LA258" s="24"/>
      <c r="LB258" s="24"/>
      <c r="LC258" s="24"/>
      <c r="LD258" s="24"/>
      <c r="LE258" s="24"/>
      <c r="LF258" s="24"/>
      <c r="LG258" s="24"/>
      <c r="LH258" s="24"/>
      <c r="LI258" s="24"/>
      <c r="LJ258" s="24"/>
      <c r="LK258" s="24"/>
      <c r="LL258" s="24"/>
      <c r="LM258" s="24"/>
      <c r="LN258" s="24"/>
      <c r="LO258" s="24"/>
      <c r="LP258" s="24"/>
      <c r="LQ258" s="24"/>
      <c r="LR258" s="24"/>
      <c r="LS258" s="24"/>
    </row>
    <row r="259" spans="1:331" s="2" customFormat="1" ht="30" customHeight="1" x14ac:dyDescent="0.25">
      <c r="A259" s="57">
        <v>251</v>
      </c>
      <c r="B259" s="21" t="s">
        <v>408</v>
      </c>
      <c r="C259" s="57" t="s">
        <v>282</v>
      </c>
      <c r="D259" s="21" t="s">
        <v>143</v>
      </c>
      <c r="E259" s="21" t="s">
        <v>46</v>
      </c>
      <c r="F259" s="57" t="s">
        <v>265</v>
      </c>
      <c r="G259" s="67" t="s">
        <v>266</v>
      </c>
      <c r="H259" s="67" t="s">
        <v>266</v>
      </c>
      <c r="I259" s="23">
        <v>45000</v>
      </c>
      <c r="J259" s="23">
        <v>1148.33</v>
      </c>
      <c r="K259" s="23">
        <v>25</v>
      </c>
      <c r="L259" s="23">
        <f t="shared" si="214"/>
        <v>1291.5</v>
      </c>
      <c r="M259" s="23">
        <f t="shared" si="261"/>
        <v>3194.9999999999995</v>
      </c>
      <c r="N259" s="23">
        <f t="shared" si="262"/>
        <v>495.00000000000006</v>
      </c>
      <c r="O259" s="23">
        <f t="shared" si="263"/>
        <v>1368</v>
      </c>
      <c r="P259" s="23">
        <f t="shared" si="264"/>
        <v>3190.5</v>
      </c>
      <c r="Q259" s="23">
        <f t="shared" si="265"/>
        <v>2659.5</v>
      </c>
      <c r="R259" s="23">
        <f t="shared" si="266"/>
        <v>3832.83</v>
      </c>
      <c r="S259" s="23">
        <f t="shared" si="267"/>
        <v>6880.5</v>
      </c>
      <c r="T259" s="23">
        <f>I259-R259</f>
        <v>41167.17</v>
      </c>
      <c r="U259" s="120" t="s">
        <v>355</v>
      </c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  <c r="IC259" s="24"/>
      <c r="ID259" s="24"/>
      <c r="IE259" s="24"/>
      <c r="IF259" s="24"/>
      <c r="IG259" s="24"/>
      <c r="IH259" s="24"/>
      <c r="II259" s="24"/>
      <c r="IJ259" s="24"/>
      <c r="IK259" s="24"/>
      <c r="IL259" s="24"/>
      <c r="IM259" s="24"/>
      <c r="IN259" s="24"/>
      <c r="IO259" s="24"/>
      <c r="IP259" s="24"/>
      <c r="IQ259" s="24"/>
      <c r="IR259" s="24"/>
      <c r="IS259" s="24"/>
      <c r="IT259" s="24"/>
      <c r="IU259" s="24"/>
      <c r="IV259" s="24"/>
      <c r="IW259" s="24"/>
      <c r="IX259" s="24"/>
      <c r="IY259" s="24"/>
      <c r="IZ259" s="24"/>
      <c r="JA259" s="24"/>
      <c r="JB259" s="24"/>
      <c r="JC259" s="24"/>
      <c r="JD259" s="24"/>
      <c r="JE259" s="24"/>
      <c r="JF259" s="24"/>
      <c r="JG259" s="24"/>
      <c r="JH259" s="24"/>
      <c r="JI259" s="24"/>
      <c r="JJ259" s="24"/>
      <c r="JK259" s="24"/>
      <c r="JL259" s="24"/>
      <c r="JM259" s="24"/>
      <c r="JN259" s="24"/>
      <c r="JO259" s="24"/>
      <c r="JP259" s="24"/>
      <c r="JQ259" s="24"/>
      <c r="JR259" s="24"/>
      <c r="JS259" s="24"/>
      <c r="JT259" s="24"/>
      <c r="JU259" s="24"/>
      <c r="JV259" s="24"/>
      <c r="JW259" s="24"/>
      <c r="JX259" s="24"/>
      <c r="JY259" s="24"/>
      <c r="JZ259" s="24"/>
      <c r="KA259" s="24"/>
      <c r="KB259" s="24"/>
      <c r="KC259" s="24"/>
      <c r="KD259" s="24"/>
      <c r="KE259" s="24"/>
      <c r="KF259" s="24"/>
      <c r="KG259" s="24"/>
      <c r="KH259" s="24"/>
      <c r="KI259" s="24"/>
      <c r="KJ259" s="24"/>
      <c r="KK259" s="24"/>
      <c r="KL259" s="24"/>
      <c r="KM259" s="24"/>
      <c r="KN259" s="24"/>
      <c r="KO259" s="24"/>
      <c r="KP259" s="24"/>
      <c r="KQ259" s="24"/>
      <c r="KR259" s="24"/>
      <c r="KS259" s="24"/>
      <c r="KT259" s="24"/>
      <c r="KU259" s="24"/>
      <c r="KV259" s="24"/>
      <c r="KW259" s="24"/>
      <c r="KX259" s="24"/>
      <c r="KY259" s="24"/>
      <c r="KZ259" s="24"/>
      <c r="LA259" s="24"/>
      <c r="LB259" s="24"/>
      <c r="LC259" s="24"/>
      <c r="LD259" s="24"/>
      <c r="LE259" s="24"/>
      <c r="LF259" s="24"/>
      <c r="LG259" s="24"/>
      <c r="LH259" s="24"/>
      <c r="LI259" s="24"/>
      <c r="LJ259" s="24"/>
      <c r="LK259" s="24"/>
      <c r="LL259" s="24"/>
      <c r="LM259" s="24"/>
      <c r="LN259" s="24"/>
      <c r="LO259" s="24"/>
      <c r="LP259" s="24"/>
      <c r="LQ259" s="24"/>
      <c r="LR259" s="24"/>
      <c r="LS259" s="24"/>
    </row>
    <row r="260" spans="1:331" s="2" customFormat="1" ht="30" customHeight="1" x14ac:dyDescent="0.25">
      <c r="A260" s="57">
        <v>252</v>
      </c>
      <c r="B260" s="21" t="s">
        <v>407</v>
      </c>
      <c r="C260" s="57" t="s">
        <v>282</v>
      </c>
      <c r="D260" s="21" t="s">
        <v>143</v>
      </c>
      <c r="E260" s="21" t="s">
        <v>46</v>
      </c>
      <c r="F260" s="57" t="s">
        <v>265</v>
      </c>
      <c r="G260" s="67" t="s">
        <v>266</v>
      </c>
      <c r="H260" s="67" t="s">
        <v>266</v>
      </c>
      <c r="I260" s="23">
        <v>45000</v>
      </c>
      <c r="J260" s="23">
        <v>1148.33</v>
      </c>
      <c r="K260" s="23">
        <v>25</v>
      </c>
      <c r="L260" s="23">
        <f t="shared" si="214"/>
        <v>1291.5</v>
      </c>
      <c r="M260" s="23">
        <f t="shared" si="261"/>
        <v>3194.9999999999995</v>
      </c>
      <c r="N260" s="23">
        <f t="shared" si="262"/>
        <v>495.00000000000006</v>
      </c>
      <c r="O260" s="23">
        <f t="shared" si="263"/>
        <v>1368</v>
      </c>
      <c r="P260" s="23">
        <f t="shared" si="264"/>
        <v>3190.5</v>
      </c>
      <c r="Q260" s="23">
        <f t="shared" si="265"/>
        <v>2659.5</v>
      </c>
      <c r="R260" s="23">
        <f t="shared" si="266"/>
        <v>3832.83</v>
      </c>
      <c r="S260" s="23">
        <f t="shared" si="267"/>
        <v>6880.5</v>
      </c>
      <c r="T260" s="23">
        <f t="shared" si="283"/>
        <v>41167.17</v>
      </c>
      <c r="U260" s="120" t="s">
        <v>355</v>
      </c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4"/>
      <c r="IW260" s="24"/>
      <c r="IX260" s="24"/>
      <c r="IY260" s="24"/>
      <c r="IZ260" s="24"/>
      <c r="JA260" s="24"/>
      <c r="JB260" s="24"/>
      <c r="JC260" s="24"/>
      <c r="JD260" s="24"/>
      <c r="JE260" s="24"/>
      <c r="JF260" s="24"/>
      <c r="JG260" s="24"/>
      <c r="JH260" s="24"/>
      <c r="JI260" s="24"/>
      <c r="JJ260" s="24"/>
      <c r="JK260" s="24"/>
      <c r="JL260" s="24"/>
      <c r="JM260" s="24"/>
      <c r="JN260" s="24"/>
      <c r="JO260" s="24"/>
      <c r="JP260" s="24"/>
      <c r="JQ260" s="24"/>
      <c r="JR260" s="24"/>
      <c r="JS260" s="24"/>
      <c r="JT260" s="24"/>
      <c r="JU260" s="24"/>
      <c r="JV260" s="24"/>
      <c r="JW260" s="24"/>
      <c r="JX260" s="24"/>
      <c r="JY260" s="24"/>
      <c r="JZ260" s="24"/>
      <c r="KA260" s="24"/>
      <c r="KB260" s="24"/>
      <c r="KC260" s="24"/>
      <c r="KD260" s="24"/>
      <c r="KE260" s="24"/>
      <c r="KF260" s="24"/>
      <c r="KG260" s="24"/>
      <c r="KH260" s="24"/>
      <c r="KI260" s="24"/>
      <c r="KJ260" s="24"/>
      <c r="KK260" s="24"/>
      <c r="KL260" s="24"/>
      <c r="KM260" s="24"/>
      <c r="KN260" s="24"/>
      <c r="KO260" s="24"/>
      <c r="KP260" s="24"/>
      <c r="KQ260" s="24"/>
      <c r="KR260" s="24"/>
      <c r="KS260" s="24"/>
      <c r="KT260" s="24"/>
      <c r="KU260" s="24"/>
      <c r="KV260" s="24"/>
      <c r="KW260" s="24"/>
      <c r="KX260" s="24"/>
      <c r="KY260" s="24"/>
      <c r="KZ260" s="24"/>
      <c r="LA260" s="24"/>
      <c r="LB260" s="24"/>
      <c r="LC260" s="24"/>
      <c r="LD260" s="24"/>
      <c r="LE260" s="24"/>
      <c r="LF260" s="24"/>
      <c r="LG260" s="24"/>
      <c r="LH260" s="24"/>
      <c r="LI260" s="24"/>
      <c r="LJ260" s="24"/>
      <c r="LK260" s="24"/>
      <c r="LL260" s="24"/>
      <c r="LM260" s="24"/>
      <c r="LN260" s="24"/>
      <c r="LO260" s="24"/>
      <c r="LP260" s="24"/>
      <c r="LQ260" s="24"/>
      <c r="LR260" s="24"/>
      <c r="LS260" s="24"/>
    </row>
    <row r="261" spans="1:331" s="2" customFormat="1" ht="30" customHeight="1" x14ac:dyDescent="0.25">
      <c r="A261" s="57">
        <v>253</v>
      </c>
      <c r="B261" s="21" t="s">
        <v>380</v>
      </c>
      <c r="C261" s="57" t="s">
        <v>283</v>
      </c>
      <c r="D261" s="21" t="s">
        <v>143</v>
      </c>
      <c r="E261" s="21" t="s">
        <v>214</v>
      </c>
      <c r="F261" s="57" t="s">
        <v>265</v>
      </c>
      <c r="G261" s="67" t="s">
        <v>266</v>
      </c>
      <c r="H261" s="67" t="s">
        <v>266</v>
      </c>
      <c r="I261" s="23">
        <v>45000</v>
      </c>
      <c r="J261" s="23">
        <v>1148.33</v>
      </c>
      <c r="K261" s="23">
        <v>25</v>
      </c>
      <c r="L261" s="23">
        <f>I261*2.87%</f>
        <v>1291.5</v>
      </c>
      <c r="M261" s="23">
        <f>I261*7.1%</f>
        <v>3194.9999999999995</v>
      </c>
      <c r="N261" s="23">
        <f>I261*1.1%</f>
        <v>495.00000000000006</v>
      </c>
      <c r="O261" s="23">
        <f>I261*3.04%</f>
        <v>1368</v>
      </c>
      <c r="P261" s="23">
        <f>I261*7.09%</f>
        <v>3190.5</v>
      </c>
      <c r="Q261" s="23">
        <f>+L261+O261</f>
        <v>2659.5</v>
      </c>
      <c r="R261" s="23">
        <f>SUM(J261+K261+L261+O261)</f>
        <v>3832.83</v>
      </c>
      <c r="S261" s="23">
        <f>SUM(M261+N261+P261)</f>
        <v>6880.5</v>
      </c>
      <c r="T261" s="23">
        <f>I261-R261</f>
        <v>41167.17</v>
      </c>
      <c r="U261" s="120" t="s">
        <v>355</v>
      </c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  <c r="IH261" s="24"/>
      <c r="II261" s="24"/>
      <c r="IJ261" s="24"/>
      <c r="IK261" s="24"/>
      <c r="IL261" s="24"/>
      <c r="IM261" s="24"/>
      <c r="IN261" s="24"/>
      <c r="IO261" s="24"/>
      <c r="IP261" s="24"/>
      <c r="IQ261" s="24"/>
      <c r="IR261" s="24"/>
      <c r="IS261" s="24"/>
      <c r="IT261" s="24"/>
      <c r="IU261" s="24"/>
      <c r="IV261" s="24"/>
      <c r="IW261" s="24"/>
      <c r="IX261" s="24"/>
      <c r="IY261" s="24"/>
      <c r="IZ261" s="24"/>
      <c r="JA261" s="24"/>
      <c r="JB261" s="24"/>
      <c r="JC261" s="24"/>
      <c r="JD261" s="24"/>
      <c r="JE261" s="24"/>
      <c r="JF261" s="24"/>
      <c r="JG261" s="24"/>
      <c r="JH261" s="24"/>
      <c r="JI261" s="24"/>
      <c r="JJ261" s="24"/>
      <c r="JK261" s="24"/>
      <c r="JL261" s="24"/>
      <c r="JM261" s="24"/>
      <c r="JN261" s="24"/>
      <c r="JO261" s="24"/>
      <c r="JP261" s="24"/>
      <c r="JQ261" s="24"/>
      <c r="JR261" s="24"/>
      <c r="JS261" s="24"/>
      <c r="JT261" s="24"/>
      <c r="JU261" s="24"/>
      <c r="JV261" s="24"/>
      <c r="JW261" s="24"/>
      <c r="JX261" s="24"/>
      <c r="JY261" s="24"/>
      <c r="JZ261" s="24"/>
      <c r="KA261" s="24"/>
      <c r="KB261" s="24"/>
      <c r="KC261" s="24"/>
      <c r="KD261" s="24"/>
      <c r="KE261" s="24"/>
      <c r="KF261" s="24"/>
      <c r="KG261" s="24"/>
      <c r="KH261" s="24"/>
      <c r="KI261" s="24"/>
      <c r="KJ261" s="24"/>
      <c r="KK261" s="24"/>
      <c r="KL261" s="24"/>
      <c r="KM261" s="24"/>
      <c r="KN261" s="24"/>
      <c r="KO261" s="24"/>
      <c r="KP261" s="24"/>
      <c r="KQ261" s="24"/>
      <c r="KR261" s="24"/>
      <c r="KS261" s="24"/>
      <c r="KT261" s="24"/>
      <c r="KU261" s="24"/>
      <c r="KV261" s="24"/>
      <c r="KW261" s="24"/>
      <c r="KX261" s="24"/>
      <c r="KY261" s="24"/>
      <c r="KZ261" s="24"/>
      <c r="LA261" s="24"/>
      <c r="LB261" s="24"/>
      <c r="LC261" s="24"/>
      <c r="LD261" s="24"/>
      <c r="LE261" s="24"/>
      <c r="LF261" s="24"/>
      <c r="LG261" s="24"/>
      <c r="LH261" s="24"/>
      <c r="LI261" s="24"/>
      <c r="LJ261" s="24"/>
      <c r="LK261" s="24"/>
      <c r="LL261" s="24"/>
      <c r="LM261" s="24"/>
      <c r="LN261" s="24"/>
      <c r="LO261" s="24"/>
      <c r="LP261" s="24"/>
      <c r="LQ261" s="24"/>
      <c r="LR261" s="24"/>
      <c r="LS261" s="24"/>
    </row>
    <row r="262" spans="1:331" s="2" customFormat="1" ht="30" customHeight="1" x14ac:dyDescent="0.25">
      <c r="A262" s="57">
        <v>254</v>
      </c>
      <c r="B262" s="21" t="s">
        <v>175</v>
      </c>
      <c r="C262" s="57" t="s">
        <v>283</v>
      </c>
      <c r="D262" s="21" t="s">
        <v>295</v>
      </c>
      <c r="E262" s="21" t="s">
        <v>46</v>
      </c>
      <c r="F262" s="57" t="s">
        <v>265</v>
      </c>
      <c r="G262" s="67" t="s">
        <v>266</v>
      </c>
      <c r="H262" s="67" t="s">
        <v>266</v>
      </c>
      <c r="I262" s="23">
        <v>41000</v>
      </c>
      <c r="J262" s="23">
        <v>583.79</v>
      </c>
      <c r="K262" s="23">
        <v>25</v>
      </c>
      <c r="L262" s="23">
        <f t="shared" si="214"/>
        <v>1176.7</v>
      </c>
      <c r="M262" s="23">
        <f>I262*7.1%</f>
        <v>2910.9999999999995</v>
      </c>
      <c r="N262" s="23">
        <f>I262*1.1%</f>
        <v>451.00000000000006</v>
      </c>
      <c r="O262" s="23">
        <f>I262*3.04%</f>
        <v>1246.4000000000001</v>
      </c>
      <c r="P262" s="23">
        <f>I262*7.09%</f>
        <v>2906.9</v>
      </c>
      <c r="Q262" s="23">
        <f>+L262+O262</f>
        <v>2423.1000000000004</v>
      </c>
      <c r="R262" s="23">
        <f>SUM(J262+K262+L262+O262)</f>
        <v>3031.8900000000003</v>
      </c>
      <c r="S262" s="23">
        <f>SUM(M262+N262+P262)</f>
        <v>6268.9</v>
      </c>
      <c r="T262" s="23">
        <f>I262-R262</f>
        <v>37968.11</v>
      </c>
      <c r="U262" s="120" t="s">
        <v>355</v>
      </c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  <c r="IC262" s="24"/>
      <c r="ID262" s="24"/>
      <c r="IE262" s="24"/>
      <c r="IF262" s="24"/>
      <c r="IG262" s="24"/>
      <c r="IH262" s="24"/>
      <c r="II262" s="24"/>
      <c r="IJ262" s="24"/>
      <c r="IK262" s="24"/>
      <c r="IL262" s="24"/>
      <c r="IM262" s="24"/>
      <c r="IN262" s="24"/>
      <c r="IO262" s="24"/>
      <c r="IP262" s="24"/>
      <c r="IQ262" s="24"/>
      <c r="IR262" s="24"/>
      <c r="IS262" s="24"/>
      <c r="IT262" s="24"/>
      <c r="IU262" s="24"/>
      <c r="IV262" s="24"/>
      <c r="IW262" s="24"/>
      <c r="IX262" s="24"/>
      <c r="IY262" s="24"/>
      <c r="IZ262" s="24"/>
      <c r="JA262" s="24"/>
      <c r="JB262" s="24"/>
      <c r="JC262" s="24"/>
      <c r="JD262" s="24"/>
      <c r="JE262" s="24"/>
      <c r="JF262" s="24"/>
      <c r="JG262" s="24"/>
      <c r="JH262" s="24"/>
      <c r="JI262" s="24"/>
      <c r="JJ262" s="24"/>
      <c r="JK262" s="24"/>
      <c r="JL262" s="24"/>
      <c r="JM262" s="24"/>
      <c r="JN262" s="24"/>
      <c r="JO262" s="24"/>
      <c r="JP262" s="24"/>
      <c r="JQ262" s="24"/>
      <c r="JR262" s="24"/>
      <c r="JS262" s="24"/>
      <c r="JT262" s="24"/>
      <c r="JU262" s="24"/>
      <c r="JV262" s="24"/>
      <c r="JW262" s="24"/>
      <c r="JX262" s="24"/>
      <c r="JY262" s="24"/>
      <c r="JZ262" s="24"/>
      <c r="KA262" s="24"/>
      <c r="KB262" s="24"/>
      <c r="KC262" s="24"/>
      <c r="KD262" s="24"/>
      <c r="KE262" s="24"/>
      <c r="KF262" s="24"/>
      <c r="KG262" s="24"/>
      <c r="KH262" s="24"/>
      <c r="KI262" s="24"/>
      <c r="KJ262" s="24"/>
      <c r="KK262" s="24"/>
      <c r="KL262" s="24"/>
      <c r="KM262" s="24"/>
      <c r="KN262" s="24"/>
      <c r="KO262" s="24"/>
      <c r="KP262" s="24"/>
      <c r="KQ262" s="24"/>
      <c r="KR262" s="24"/>
      <c r="KS262" s="24"/>
      <c r="KT262" s="24"/>
      <c r="KU262" s="24"/>
      <c r="KV262" s="24"/>
      <c r="KW262" s="24"/>
      <c r="KX262" s="24"/>
      <c r="KY262" s="24"/>
      <c r="KZ262" s="24"/>
      <c r="LA262" s="24"/>
      <c r="LB262" s="24"/>
      <c r="LC262" s="24"/>
      <c r="LD262" s="24"/>
      <c r="LE262" s="24"/>
      <c r="LF262" s="24"/>
      <c r="LG262" s="24"/>
      <c r="LH262" s="24"/>
      <c r="LI262" s="24"/>
      <c r="LJ262" s="24"/>
      <c r="LK262" s="24"/>
      <c r="LL262" s="24"/>
      <c r="LM262" s="24"/>
      <c r="LN262" s="24"/>
      <c r="LO262" s="24"/>
      <c r="LP262" s="24"/>
      <c r="LQ262" s="24"/>
      <c r="LR262" s="24"/>
      <c r="LS262" s="24"/>
    </row>
    <row r="263" spans="1:331" s="20" customFormat="1" ht="39.75" customHeight="1" x14ac:dyDescent="0.25">
      <c r="A263" s="126" t="s">
        <v>10</v>
      </c>
      <c r="B263" s="126"/>
      <c r="C263" s="126"/>
      <c r="D263" s="17"/>
      <c r="E263" s="17"/>
      <c r="F263" s="18"/>
      <c r="G263" s="18"/>
      <c r="H263" s="18"/>
      <c r="I263" s="19">
        <f t="shared" ref="I263:T263" si="284">SUM(I9:I262)</f>
        <v>14091200</v>
      </c>
      <c r="J263" s="19">
        <f t="shared" si="284"/>
        <v>821958.5700000003</v>
      </c>
      <c r="K263" s="19">
        <f t="shared" si="284"/>
        <v>6350</v>
      </c>
      <c r="L263" s="19">
        <f t="shared" si="284"/>
        <v>404417.44000000099</v>
      </c>
      <c r="M263" s="19">
        <f t="shared" si="284"/>
        <v>1000475.2</v>
      </c>
      <c r="N263" s="19">
        <f t="shared" si="284"/>
        <v>153342.20000000001</v>
      </c>
      <c r="O263" s="19">
        <f t="shared" si="284"/>
        <v>428191.29999999976</v>
      </c>
      <c r="P263" s="19">
        <f t="shared" si="284"/>
        <v>999066.08000000217</v>
      </c>
      <c r="Q263" s="19">
        <f t="shared" si="284"/>
        <v>832608.73999999801</v>
      </c>
      <c r="R263" s="19">
        <f t="shared" si="284"/>
        <v>1660917.3100000056</v>
      </c>
      <c r="S263" s="19">
        <f t="shared" si="284"/>
        <v>2152883.48</v>
      </c>
      <c r="T263" s="19">
        <f t="shared" si="284"/>
        <v>12430282.690000011</v>
      </c>
      <c r="U263" s="121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  <c r="IH263" s="24"/>
      <c r="II263" s="24"/>
      <c r="IJ263" s="24"/>
      <c r="IK263" s="24"/>
      <c r="IL263" s="24"/>
      <c r="IM263" s="24"/>
      <c r="IN263" s="24"/>
      <c r="IO263" s="24"/>
      <c r="IP263" s="24"/>
      <c r="IQ263" s="24"/>
      <c r="IR263" s="24"/>
      <c r="IS263" s="24"/>
      <c r="IT263" s="24"/>
      <c r="IU263" s="24"/>
      <c r="IV263" s="24"/>
      <c r="IW263" s="24"/>
      <c r="IX263" s="24"/>
      <c r="IY263" s="24"/>
      <c r="IZ263" s="24"/>
      <c r="JA263" s="24"/>
      <c r="JB263" s="24"/>
      <c r="JC263" s="24"/>
      <c r="JD263" s="24"/>
      <c r="JE263" s="24"/>
      <c r="JF263" s="24"/>
      <c r="JG263" s="24"/>
      <c r="JH263" s="24"/>
      <c r="JI263" s="24"/>
      <c r="JJ263" s="24"/>
      <c r="JK263" s="24"/>
      <c r="JL263" s="24"/>
      <c r="JM263" s="24"/>
      <c r="JN263" s="24"/>
      <c r="JO263" s="24"/>
      <c r="JP263" s="24"/>
      <c r="JQ263" s="24"/>
      <c r="JR263" s="24"/>
      <c r="JS263" s="24"/>
      <c r="JT263" s="24"/>
      <c r="JU263" s="24"/>
      <c r="JV263" s="24"/>
      <c r="JW263" s="24"/>
      <c r="JX263" s="24"/>
      <c r="JY263" s="24"/>
      <c r="JZ263" s="24"/>
      <c r="KA263" s="24"/>
      <c r="KB263" s="24"/>
      <c r="KC263" s="24"/>
      <c r="KD263" s="24"/>
      <c r="KE263" s="24"/>
      <c r="KF263" s="24"/>
      <c r="KG263" s="24"/>
      <c r="KH263" s="24"/>
      <c r="KI263" s="24"/>
      <c r="KJ263" s="24"/>
      <c r="KK263" s="24"/>
      <c r="KL263" s="24"/>
      <c r="KM263" s="24"/>
      <c r="KN263" s="24"/>
      <c r="KO263" s="24"/>
      <c r="KP263" s="24"/>
      <c r="KQ263" s="24"/>
      <c r="KR263" s="24"/>
      <c r="KS263" s="24"/>
      <c r="KT263" s="24"/>
      <c r="KU263" s="24"/>
      <c r="KV263" s="24"/>
      <c r="KW263" s="24"/>
      <c r="KX263" s="24"/>
      <c r="KY263" s="24"/>
      <c r="KZ263" s="24"/>
      <c r="LA263" s="24"/>
      <c r="LB263" s="24"/>
      <c r="LC263" s="24"/>
      <c r="LD263" s="24"/>
      <c r="LE263" s="24"/>
      <c r="LF263" s="24"/>
      <c r="LG263" s="24"/>
      <c r="LH263" s="24"/>
      <c r="LI263" s="24"/>
      <c r="LJ263" s="24"/>
      <c r="LK263" s="24"/>
      <c r="LL263" s="24"/>
      <c r="LM263" s="24"/>
      <c r="LN263" s="24"/>
      <c r="LO263" s="24"/>
      <c r="LP263" s="24"/>
      <c r="LQ263" s="24"/>
      <c r="LR263" s="24"/>
      <c r="LS263" s="24"/>
    </row>
    <row r="264" spans="1:331" x14ac:dyDescent="0.25">
      <c r="A264" s="58"/>
      <c r="B264" s="14"/>
      <c r="C264" s="64"/>
      <c r="D264" s="7"/>
      <c r="E264" s="7"/>
      <c r="F264" s="6"/>
      <c r="G264" s="6"/>
      <c r="H264" s="6"/>
      <c r="I264" s="8"/>
      <c r="J264" s="44"/>
      <c r="K264" s="12"/>
      <c r="L264" s="40"/>
      <c r="M264" s="12"/>
      <c r="N264" s="40"/>
      <c r="O264" s="40"/>
      <c r="P264" s="12"/>
      <c r="Q264" s="12"/>
      <c r="R264" s="12"/>
      <c r="S264" s="12"/>
      <c r="T264" s="13"/>
      <c r="U264" s="3"/>
    </row>
    <row r="265" spans="1:331" ht="24" x14ac:dyDescent="0.25">
      <c r="A265" s="82"/>
      <c r="B265" s="70"/>
      <c r="C265" s="71"/>
      <c r="D265" s="72"/>
      <c r="E265" s="72"/>
      <c r="F265" s="70"/>
      <c r="G265" s="70"/>
      <c r="H265" s="73"/>
      <c r="I265" s="44"/>
      <c r="J265" s="83"/>
      <c r="K265" s="42"/>
      <c r="L265" s="43"/>
      <c r="M265" s="41"/>
      <c r="N265" s="41"/>
      <c r="O265" s="42"/>
      <c r="P265" s="41"/>
      <c r="Q265" s="41"/>
      <c r="R265" s="41"/>
      <c r="S265" s="41"/>
      <c r="T265" s="24"/>
      <c r="U265" s="24"/>
    </row>
    <row r="266" spans="1:331" x14ac:dyDescent="0.25">
      <c r="A266" s="70"/>
      <c r="B266" s="84" t="s">
        <v>11</v>
      </c>
      <c r="C266" s="85"/>
      <c r="D266" s="86"/>
      <c r="E266" s="85"/>
      <c r="F266" s="85"/>
      <c r="G266" s="86"/>
      <c r="H266" s="87"/>
      <c r="I266" s="88"/>
      <c r="J266" s="88"/>
      <c r="K266" s="89"/>
      <c r="L266" s="90"/>
      <c r="M266" s="90"/>
      <c r="N266" s="89"/>
      <c r="O266" s="91"/>
      <c r="P266" s="92"/>
      <c r="Q266" s="91"/>
      <c r="R266" s="91"/>
      <c r="S266" s="91"/>
      <c r="T266" s="93"/>
      <c r="U266" s="24"/>
    </row>
    <row r="267" spans="1:331" x14ac:dyDescent="0.25">
      <c r="A267" s="70"/>
      <c r="B267" s="85" t="s">
        <v>12</v>
      </c>
      <c r="C267" s="85"/>
      <c r="D267" s="86"/>
      <c r="E267" s="85"/>
      <c r="F267" s="85"/>
      <c r="G267" s="86"/>
      <c r="H267" s="87"/>
      <c r="I267" s="87"/>
      <c r="J267" s="94"/>
      <c r="K267" s="87"/>
      <c r="L267" s="87"/>
      <c r="M267" s="87"/>
      <c r="N267" s="87"/>
      <c r="O267" s="91"/>
      <c r="P267" s="92"/>
      <c r="Q267" s="91"/>
      <c r="R267" s="91"/>
      <c r="S267" s="91"/>
      <c r="T267" s="93"/>
      <c r="U267" s="24"/>
    </row>
    <row r="268" spans="1:331" x14ac:dyDescent="0.25">
      <c r="A268" s="70"/>
      <c r="B268" s="85" t="s">
        <v>13</v>
      </c>
      <c r="C268" s="85"/>
      <c r="D268" s="86"/>
      <c r="E268" s="85"/>
      <c r="F268" s="85"/>
      <c r="G268" s="86"/>
      <c r="H268" s="87"/>
      <c r="I268" s="88"/>
      <c r="J268" s="95"/>
      <c r="K268" s="89"/>
      <c r="L268" s="90"/>
      <c r="M268" s="90"/>
      <c r="N268" s="89"/>
      <c r="O268" s="91"/>
      <c r="P268" s="92"/>
      <c r="Q268" s="91"/>
      <c r="R268" s="91"/>
      <c r="S268" s="91"/>
      <c r="T268" s="93"/>
      <c r="U268" s="24"/>
    </row>
    <row r="269" spans="1:331" x14ac:dyDescent="0.25">
      <c r="A269" s="70"/>
      <c r="B269" s="85" t="s">
        <v>14</v>
      </c>
      <c r="C269" s="85"/>
      <c r="D269" s="86"/>
      <c r="E269" s="85"/>
      <c r="F269" s="85"/>
      <c r="G269" s="96"/>
      <c r="H269" s="87"/>
      <c r="I269" s="88"/>
      <c r="J269" s="95"/>
      <c r="K269" s="89"/>
      <c r="L269" s="90"/>
      <c r="M269" s="90"/>
      <c r="N269" s="89"/>
      <c r="O269" s="91"/>
      <c r="P269" s="92"/>
      <c r="Q269" s="91"/>
      <c r="R269" s="91"/>
      <c r="S269" s="91"/>
      <c r="T269" s="93"/>
      <c r="U269" s="24"/>
    </row>
    <row r="270" spans="1:331" x14ac:dyDescent="0.25">
      <c r="A270" s="41"/>
      <c r="B270" s="85" t="s">
        <v>435</v>
      </c>
      <c r="C270" s="85"/>
      <c r="D270" s="86"/>
      <c r="E270" s="85"/>
      <c r="F270" s="85"/>
      <c r="G270" s="86"/>
      <c r="H270" s="97"/>
      <c r="I270" s="97"/>
      <c r="J270" s="98"/>
      <c r="K270" s="97"/>
      <c r="L270" s="90"/>
      <c r="M270" s="90"/>
      <c r="N270" s="99"/>
      <c r="O270" s="91"/>
      <c r="P270" s="100"/>
      <c r="Q270" s="91"/>
      <c r="R270" s="91"/>
      <c r="S270" s="91"/>
      <c r="T270" s="93"/>
      <c r="U270" s="24"/>
    </row>
    <row r="271" spans="1:331" s="9" customFormat="1" ht="55.5" customHeight="1" x14ac:dyDescent="0.3">
      <c r="A271" s="41"/>
      <c r="B271" s="101"/>
      <c r="C271" s="102"/>
      <c r="D271" s="102"/>
      <c r="E271" s="90"/>
      <c r="F271" s="102"/>
      <c r="G271" s="102"/>
      <c r="H271" s="90"/>
      <c r="I271" s="89"/>
      <c r="J271" s="89"/>
      <c r="K271" s="89"/>
      <c r="L271" s="89"/>
      <c r="M271" s="89"/>
      <c r="N271" s="89"/>
      <c r="O271" s="89"/>
      <c r="P271" s="100"/>
      <c r="Q271" s="91"/>
      <c r="R271" s="93"/>
      <c r="S271" s="93"/>
      <c r="T271" s="91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  <c r="CC271" s="75"/>
      <c r="CD271" s="75"/>
      <c r="CE271" s="75"/>
      <c r="CF271" s="75"/>
      <c r="CG271" s="75"/>
      <c r="CH271" s="75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  <c r="DL271" s="75"/>
      <c r="DM271" s="75"/>
      <c r="DN271" s="75"/>
      <c r="DO271" s="75"/>
      <c r="DP271" s="75"/>
      <c r="DQ271" s="75"/>
      <c r="DR271" s="75"/>
      <c r="DS271" s="75"/>
      <c r="DT271" s="75"/>
      <c r="DU271" s="75"/>
      <c r="DV271" s="75"/>
      <c r="DW271" s="75"/>
      <c r="DX271" s="75"/>
      <c r="DY271" s="75"/>
      <c r="DZ271" s="75"/>
      <c r="EA271" s="75"/>
      <c r="EB271" s="75"/>
      <c r="EC271" s="75"/>
      <c r="ED271" s="75"/>
      <c r="EE271" s="75"/>
      <c r="EF271" s="75"/>
      <c r="EG271" s="75"/>
      <c r="EH271" s="75"/>
      <c r="EI271" s="75"/>
      <c r="EJ271" s="75"/>
      <c r="EK271" s="75"/>
      <c r="EL271" s="75"/>
      <c r="EM271" s="75"/>
      <c r="EN271" s="75"/>
      <c r="EO271" s="75"/>
      <c r="EP271" s="75"/>
      <c r="EQ271" s="75"/>
      <c r="ER271" s="75"/>
      <c r="ES271" s="75"/>
      <c r="ET271" s="75"/>
      <c r="EU271" s="75"/>
      <c r="EV271" s="75"/>
      <c r="EW271" s="75"/>
      <c r="EX271" s="75"/>
      <c r="EY271" s="75"/>
      <c r="EZ271" s="75"/>
      <c r="FA271" s="75"/>
      <c r="FB271" s="75"/>
      <c r="FC271" s="75"/>
      <c r="FD271" s="75"/>
      <c r="FE271" s="75"/>
      <c r="FF271" s="75"/>
      <c r="FG271" s="75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  <c r="FS271" s="75"/>
      <c r="FT271" s="75"/>
      <c r="FU271" s="75"/>
      <c r="FV271" s="75"/>
      <c r="FW271" s="75"/>
      <c r="FX271" s="75"/>
      <c r="FY271" s="75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  <c r="HE271" s="75"/>
      <c r="HF271" s="75"/>
      <c r="HG271" s="75"/>
      <c r="HH271" s="75"/>
      <c r="HI271" s="75"/>
      <c r="HJ271" s="75"/>
      <c r="HK271" s="75"/>
      <c r="HL271" s="75"/>
      <c r="HM271" s="75"/>
      <c r="HN271" s="75"/>
      <c r="HO271" s="75"/>
      <c r="HP271" s="75"/>
      <c r="HQ271" s="75"/>
      <c r="HR271" s="75"/>
      <c r="HS271" s="75"/>
      <c r="HT271" s="75"/>
      <c r="HU271" s="75"/>
      <c r="HV271" s="75"/>
      <c r="HW271" s="75"/>
      <c r="HX271" s="75"/>
      <c r="HY271" s="75"/>
      <c r="HZ271" s="75"/>
      <c r="IA271" s="75"/>
      <c r="IB271" s="75"/>
      <c r="IC271" s="75"/>
      <c r="ID271" s="75"/>
      <c r="IE271" s="75"/>
      <c r="IF271" s="75"/>
      <c r="IG271" s="75"/>
      <c r="IH271" s="75"/>
      <c r="II271" s="75"/>
      <c r="IJ271" s="75"/>
      <c r="IK271" s="75"/>
      <c r="IL271" s="75"/>
      <c r="IM271" s="75"/>
      <c r="IN271" s="75"/>
      <c r="IO271" s="75"/>
      <c r="IP271" s="75"/>
      <c r="IQ271" s="75"/>
      <c r="IR271" s="75"/>
      <c r="IS271" s="75"/>
      <c r="IT271" s="75"/>
      <c r="IU271" s="75"/>
      <c r="IV271" s="75"/>
      <c r="IW271" s="75"/>
      <c r="IX271" s="75"/>
      <c r="IY271" s="75"/>
      <c r="IZ271" s="75"/>
      <c r="JA271" s="75"/>
      <c r="JB271" s="75"/>
      <c r="JC271" s="75"/>
      <c r="JD271" s="75"/>
      <c r="JE271" s="75"/>
      <c r="JF271" s="75"/>
      <c r="JG271" s="75"/>
      <c r="JH271" s="75"/>
      <c r="JI271" s="75"/>
      <c r="JJ271" s="75"/>
      <c r="JK271" s="75"/>
      <c r="JL271" s="75"/>
      <c r="JM271" s="75"/>
      <c r="JN271" s="75"/>
      <c r="JO271" s="75"/>
      <c r="JP271" s="75"/>
      <c r="JQ271" s="75"/>
      <c r="JR271" s="75"/>
      <c r="JS271" s="75"/>
      <c r="JT271" s="75"/>
      <c r="JU271" s="75"/>
      <c r="JV271" s="75"/>
      <c r="JW271" s="75"/>
      <c r="JX271" s="75"/>
      <c r="JY271" s="75"/>
      <c r="JZ271" s="75"/>
      <c r="KA271" s="75"/>
      <c r="KB271" s="75"/>
      <c r="KC271" s="75"/>
      <c r="KD271" s="75"/>
      <c r="KE271" s="75"/>
      <c r="KF271" s="75"/>
      <c r="KG271" s="75"/>
      <c r="KH271" s="75"/>
      <c r="KI271" s="75"/>
      <c r="KJ271" s="75"/>
      <c r="KK271" s="75"/>
      <c r="KL271" s="75"/>
      <c r="KM271" s="75"/>
      <c r="KN271" s="75"/>
      <c r="KO271" s="75"/>
      <c r="KP271" s="75"/>
      <c r="KQ271" s="75"/>
      <c r="KR271" s="75"/>
      <c r="KS271" s="75"/>
      <c r="KT271" s="75"/>
      <c r="KU271" s="75"/>
      <c r="KV271" s="75"/>
      <c r="KW271" s="75"/>
      <c r="KX271" s="75"/>
      <c r="KY271" s="75"/>
      <c r="KZ271" s="75"/>
      <c r="LA271" s="75"/>
      <c r="LB271" s="75"/>
      <c r="LC271" s="75"/>
      <c r="LD271" s="75"/>
      <c r="LE271" s="75"/>
      <c r="LF271" s="75"/>
      <c r="LG271" s="75"/>
      <c r="LH271" s="75"/>
      <c r="LI271" s="75"/>
      <c r="LJ271" s="75"/>
      <c r="LK271" s="75"/>
      <c r="LL271" s="75"/>
      <c r="LM271" s="75"/>
      <c r="LN271" s="75"/>
      <c r="LO271" s="75"/>
      <c r="LP271" s="75"/>
      <c r="LQ271" s="75"/>
      <c r="LR271" s="75"/>
      <c r="LS271" s="75"/>
    </row>
    <row r="272" spans="1:331" s="9" customFormat="1" ht="29.25" customHeight="1" x14ac:dyDescent="0.3">
      <c r="A272" s="76"/>
      <c r="B272" s="101"/>
      <c r="C272" s="101"/>
      <c r="D272" s="103"/>
      <c r="E272" s="104"/>
      <c r="F272" s="103"/>
      <c r="G272" s="103"/>
      <c r="H272" s="105"/>
      <c r="I272" s="106"/>
      <c r="J272" s="107"/>
      <c r="K272" s="106"/>
      <c r="L272" s="107"/>
      <c r="M272" s="102"/>
      <c r="N272" s="102"/>
      <c r="O272" s="108"/>
      <c r="P272" s="100"/>
      <c r="Q272" s="91"/>
      <c r="R272" s="93"/>
      <c r="S272" s="93"/>
      <c r="T272" s="91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  <c r="CF272" s="75"/>
      <c r="CG272" s="75"/>
      <c r="CH272" s="75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  <c r="DT272" s="75"/>
      <c r="DU272" s="75"/>
      <c r="DV272" s="75"/>
      <c r="DW272" s="75"/>
      <c r="DX272" s="75"/>
      <c r="DY272" s="75"/>
      <c r="DZ272" s="75"/>
      <c r="EA272" s="75"/>
      <c r="EB272" s="75"/>
      <c r="EC272" s="75"/>
      <c r="ED272" s="75"/>
      <c r="EE272" s="75"/>
      <c r="EF272" s="75"/>
      <c r="EG272" s="75"/>
      <c r="EH272" s="75"/>
      <c r="EI272" s="75"/>
      <c r="EJ272" s="75"/>
      <c r="EK272" s="75"/>
      <c r="EL272" s="75"/>
      <c r="EM272" s="75"/>
      <c r="EN272" s="75"/>
      <c r="EO272" s="75"/>
      <c r="EP272" s="75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  <c r="FS272" s="75"/>
      <c r="FT272" s="75"/>
      <c r="FU272" s="75"/>
      <c r="FV272" s="75"/>
      <c r="FW272" s="75"/>
      <c r="FX272" s="75"/>
      <c r="FY272" s="75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  <c r="HE272" s="75"/>
      <c r="HF272" s="75"/>
      <c r="HG272" s="75"/>
      <c r="HH272" s="75"/>
      <c r="HI272" s="75"/>
      <c r="HJ272" s="75"/>
      <c r="HK272" s="75"/>
      <c r="HL272" s="75"/>
      <c r="HM272" s="75"/>
      <c r="HN272" s="75"/>
      <c r="HO272" s="75"/>
      <c r="HP272" s="75"/>
      <c r="HQ272" s="75"/>
      <c r="HR272" s="75"/>
      <c r="HS272" s="75"/>
      <c r="HT272" s="75"/>
      <c r="HU272" s="75"/>
      <c r="HV272" s="75"/>
      <c r="HW272" s="75"/>
      <c r="HX272" s="75"/>
      <c r="HY272" s="75"/>
      <c r="HZ272" s="75"/>
      <c r="IA272" s="75"/>
      <c r="IB272" s="75"/>
      <c r="IC272" s="75"/>
      <c r="ID272" s="75"/>
      <c r="IE272" s="75"/>
      <c r="IF272" s="75"/>
      <c r="IG272" s="75"/>
      <c r="IH272" s="75"/>
      <c r="II272" s="75"/>
      <c r="IJ272" s="75"/>
      <c r="IK272" s="75"/>
      <c r="IL272" s="75"/>
      <c r="IM272" s="75"/>
      <c r="IN272" s="75"/>
      <c r="IO272" s="75"/>
      <c r="IP272" s="75"/>
      <c r="IQ272" s="75"/>
      <c r="IR272" s="75"/>
      <c r="IS272" s="75"/>
      <c r="IT272" s="75"/>
      <c r="IU272" s="75"/>
      <c r="IV272" s="75"/>
      <c r="IW272" s="75"/>
      <c r="IX272" s="75"/>
      <c r="IY272" s="75"/>
      <c r="IZ272" s="75"/>
      <c r="JA272" s="75"/>
      <c r="JB272" s="75"/>
      <c r="JC272" s="75"/>
      <c r="JD272" s="75"/>
      <c r="JE272" s="75"/>
      <c r="JF272" s="75"/>
      <c r="JG272" s="75"/>
      <c r="JH272" s="75"/>
      <c r="JI272" s="75"/>
      <c r="JJ272" s="75"/>
      <c r="JK272" s="75"/>
      <c r="JL272" s="75"/>
      <c r="JM272" s="75"/>
      <c r="JN272" s="75"/>
      <c r="JO272" s="75"/>
      <c r="JP272" s="75"/>
      <c r="JQ272" s="75"/>
      <c r="JR272" s="75"/>
      <c r="JS272" s="75"/>
      <c r="JT272" s="75"/>
      <c r="JU272" s="75"/>
      <c r="JV272" s="75"/>
      <c r="JW272" s="75"/>
      <c r="JX272" s="75"/>
      <c r="JY272" s="75"/>
      <c r="JZ272" s="75"/>
      <c r="KA272" s="75"/>
      <c r="KB272" s="75"/>
      <c r="KC272" s="75"/>
      <c r="KD272" s="75"/>
      <c r="KE272" s="75"/>
      <c r="KF272" s="75"/>
      <c r="KG272" s="75"/>
      <c r="KH272" s="75"/>
      <c r="KI272" s="75"/>
      <c r="KJ272" s="75"/>
      <c r="KK272" s="75"/>
      <c r="KL272" s="75"/>
      <c r="KM272" s="75"/>
      <c r="KN272" s="75"/>
      <c r="KO272" s="75"/>
      <c r="KP272" s="75"/>
      <c r="KQ272" s="75"/>
      <c r="KR272" s="75"/>
      <c r="KS272" s="75"/>
      <c r="KT272" s="75"/>
      <c r="KU272" s="75"/>
      <c r="KV272" s="75"/>
      <c r="KW272" s="75"/>
      <c r="KX272" s="75"/>
      <c r="KY272" s="75"/>
      <c r="KZ272" s="75"/>
      <c r="LA272" s="75"/>
      <c r="LB272" s="75"/>
      <c r="LC272" s="75"/>
      <c r="LD272" s="75"/>
      <c r="LE272" s="75"/>
      <c r="LF272" s="75"/>
      <c r="LG272" s="75"/>
      <c r="LH272" s="75"/>
      <c r="LI272" s="75"/>
      <c r="LJ272" s="75"/>
      <c r="LK272" s="75"/>
      <c r="LL272" s="75"/>
      <c r="LM272" s="75"/>
      <c r="LN272" s="75"/>
      <c r="LO272" s="75"/>
      <c r="LP272" s="75"/>
      <c r="LQ272" s="75"/>
      <c r="LR272" s="75"/>
      <c r="LS272" s="75"/>
    </row>
    <row r="273" spans="1:331" s="9" customFormat="1" ht="20.25" customHeight="1" x14ac:dyDescent="0.3">
      <c r="A273" s="76"/>
      <c r="B273" s="109" t="s">
        <v>19</v>
      </c>
      <c r="C273" s="109"/>
      <c r="D273" s="109"/>
      <c r="E273" s="109" t="s">
        <v>20</v>
      </c>
      <c r="F273" s="109"/>
      <c r="G273" s="110"/>
      <c r="H273" s="109"/>
      <c r="I273" s="111"/>
      <c r="J273" s="112"/>
      <c r="K273" s="113"/>
      <c r="L273" s="113"/>
      <c r="M273" s="113"/>
      <c r="N273" s="113"/>
      <c r="O273" s="113" t="s">
        <v>43</v>
      </c>
      <c r="P273" s="100"/>
      <c r="Q273" s="91"/>
      <c r="R273" s="93"/>
      <c r="S273" s="93"/>
      <c r="T273" s="93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  <c r="CB273" s="75"/>
      <c r="CC273" s="75"/>
      <c r="CD273" s="75"/>
      <c r="CE273" s="75"/>
      <c r="CF273" s="75"/>
      <c r="CG273" s="75"/>
      <c r="CH273" s="75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75"/>
      <c r="DN273" s="75"/>
      <c r="DO273" s="75"/>
      <c r="DP273" s="75"/>
      <c r="DQ273" s="75"/>
      <c r="DR273" s="75"/>
      <c r="DS273" s="75"/>
      <c r="DT273" s="75"/>
      <c r="DU273" s="75"/>
      <c r="DV273" s="75"/>
      <c r="DW273" s="75"/>
      <c r="DX273" s="75"/>
      <c r="DY273" s="75"/>
      <c r="DZ273" s="75"/>
      <c r="EA273" s="75"/>
      <c r="EB273" s="75"/>
      <c r="EC273" s="75"/>
      <c r="ED273" s="75"/>
      <c r="EE273" s="75"/>
      <c r="EF273" s="75"/>
      <c r="EG273" s="75"/>
      <c r="EH273" s="75"/>
      <c r="EI273" s="75"/>
      <c r="EJ273" s="75"/>
      <c r="EK273" s="75"/>
      <c r="EL273" s="75"/>
      <c r="EM273" s="75"/>
      <c r="EN273" s="75"/>
      <c r="EO273" s="75"/>
      <c r="EP273" s="75"/>
      <c r="EQ273" s="75"/>
      <c r="ER273" s="75"/>
      <c r="ES273" s="75"/>
      <c r="ET273" s="75"/>
      <c r="EU273" s="75"/>
      <c r="EV273" s="75"/>
      <c r="EW273" s="75"/>
      <c r="EX273" s="75"/>
      <c r="EY273" s="75"/>
      <c r="EZ273" s="75"/>
      <c r="FA273" s="75"/>
      <c r="FB273" s="75"/>
      <c r="FC273" s="75"/>
      <c r="FD273" s="75"/>
      <c r="FE273" s="75"/>
      <c r="FF273" s="75"/>
      <c r="FG273" s="75"/>
      <c r="FH273" s="75"/>
      <c r="FI273" s="75"/>
      <c r="FJ273" s="75"/>
      <c r="FK273" s="75"/>
      <c r="FL273" s="75"/>
      <c r="FM273" s="75"/>
      <c r="FN273" s="75"/>
      <c r="FO273" s="75"/>
      <c r="FP273" s="75"/>
      <c r="FQ273" s="75"/>
      <c r="FR273" s="75"/>
      <c r="FS273" s="75"/>
      <c r="FT273" s="75"/>
      <c r="FU273" s="75"/>
      <c r="FV273" s="75"/>
      <c r="FW273" s="75"/>
      <c r="FX273" s="75"/>
      <c r="FY273" s="75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  <c r="HE273" s="75"/>
      <c r="HF273" s="75"/>
      <c r="HG273" s="75"/>
      <c r="HH273" s="75"/>
      <c r="HI273" s="75"/>
      <c r="HJ273" s="75"/>
      <c r="HK273" s="75"/>
      <c r="HL273" s="75"/>
      <c r="HM273" s="75"/>
      <c r="HN273" s="75"/>
      <c r="HO273" s="75"/>
      <c r="HP273" s="75"/>
      <c r="HQ273" s="75"/>
      <c r="HR273" s="75"/>
      <c r="HS273" s="75"/>
      <c r="HT273" s="75"/>
      <c r="HU273" s="75"/>
      <c r="HV273" s="75"/>
      <c r="HW273" s="75"/>
      <c r="HX273" s="75"/>
      <c r="HY273" s="75"/>
      <c r="HZ273" s="75"/>
      <c r="IA273" s="75"/>
      <c r="IB273" s="75"/>
      <c r="IC273" s="75"/>
      <c r="ID273" s="75"/>
      <c r="IE273" s="75"/>
      <c r="IF273" s="75"/>
      <c r="IG273" s="75"/>
      <c r="IH273" s="75"/>
      <c r="II273" s="75"/>
      <c r="IJ273" s="75"/>
      <c r="IK273" s="75"/>
      <c r="IL273" s="75"/>
      <c r="IM273" s="75"/>
      <c r="IN273" s="75"/>
      <c r="IO273" s="75"/>
      <c r="IP273" s="75"/>
      <c r="IQ273" s="75"/>
      <c r="IR273" s="75"/>
      <c r="IS273" s="75"/>
      <c r="IT273" s="75"/>
      <c r="IU273" s="75"/>
      <c r="IV273" s="75"/>
      <c r="IW273" s="75"/>
      <c r="IX273" s="75"/>
      <c r="IY273" s="75"/>
      <c r="IZ273" s="75"/>
      <c r="JA273" s="75"/>
      <c r="JB273" s="75"/>
      <c r="JC273" s="75"/>
      <c r="JD273" s="75"/>
      <c r="JE273" s="75"/>
      <c r="JF273" s="75"/>
      <c r="JG273" s="75"/>
      <c r="JH273" s="75"/>
      <c r="JI273" s="75"/>
      <c r="JJ273" s="75"/>
      <c r="JK273" s="75"/>
      <c r="JL273" s="75"/>
      <c r="JM273" s="75"/>
      <c r="JN273" s="75"/>
      <c r="JO273" s="75"/>
      <c r="JP273" s="75"/>
      <c r="JQ273" s="75"/>
      <c r="JR273" s="75"/>
      <c r="JS273" s="75"/>
      <c r="JT273" s="75"/>
      <c r="JU273" s="75"/>
      <c r="JV273" s="75"/>
      <c r="JW273" s="75"/>
      <c r="JX273" s="75"/>
      <c r="JY273" s="75"/>
      <c r="JZ273" s="75"/>
      <c r="KA273" s="75"/>
      <c r="KB273" s="75"/>
      <c r="KC273" s="75"/>
      <c r="KD273" s="75"/>
      <c r="KE273" s="75"/>
      <c r="KF273" s="75"/>
      <c r="KG273" s="75"/>
      <c r="KH273" s="75"/>
      <c r="KI273" s="75"/>
      <c r="KJ273" s="75"/>
      <c r="KK273" s="75"/>
      <c r="KL273" s="75"/>
      <c r="KM273" s="75"/>
      <c r="KN273" s="75"/>
      <c r="KO273" s="75"/>
      <c r="KP273" s="75"/>
      <c r="KQ273" s="75"/>
      <c r="KR273" s="75"/>
      <c r="KS273" s="75"/>
      <c r="KT273" s="75"/>
      <c r="KU273" s="75"/>
      <c r="KV273" s="75"/>
      <c r="KW273" s="75"/>
      <c r="KX273" s="75"/>
      <c r="KY273" s="75"/>
      <c r="KZ273" s="75"/>
      <c r="LA273" s="75"/>
      <c r="LB273" s="75"/>
      <c r="LC273" s="75"/>
      <c r="LD273" s="75"/>
      <c r="LE273" s="75"/>
      <c r="LF273" s="75"/>
      <c r="LG273" s="75"/>
      <c r="LH273" s="75"/>
      <c r="LI273" s="75"/>
      <c r="LJ273" s="75"/>
      <c r="LK273" s="75"/>
      <c r="LL273" s="75"/>
      <c r="LM273" s="75"/>
      <c r="LN273" s="75"/>
      <c r="LO273" s="75"/>
      <c r="LP273" s="75"/>
      <c r="LQ273" s="75"/>
      <c r="LR273" s="75"/>
      <c r="LS273" s="75"/>
    </row>
    <row r="274" spans="1:331" ht="18.75" x14ac:dyDescent="0.25">
      <c r="A274" s="76"/>
      <c r="B274" s="101"/>
      <c r="C274" s="101"/>
      <c r="D274" s="85"/>
      <c r="E274" s="109"/>
      <c r="F274" s="85"/>
      <c r="G274" s="85"/>
      <c r="H274" s="85"/>
      <c r="I274" s="114"/>
      <c r="J274" s="85"/>
      <c r="K274" s="88"/>
      <c r="L274" s="88"/>
      <c r="M274" s="88"/>
      <c r="N274" s="90"/>
      <c r="O274" s="90"/>
      <c r="P274" s="100"/>
      <c r="Q274" s="91"/>
      <c r="R274" s="93"/>
      <c r="S274" s="93"/>
      <c r="T274" s="93"/>
      <c r="U274" s="24"/>
    </row>
    <row r="275" spans="1:331" x14ac:dyDescent="0.25">
      <c r="A275" s="41"/>
      <c r="B275" s="101"/>
      <c r="C275" s="101"/>
      <c r="D275" s="85"/>
      <c r="E275" s="86"/>
      <c r="F275" s="85"/>
      <c r="G275" s="86"/>
      <c r="H275" s="85"/>
      <c r="I275" s="85"/>
      <c r="J275" s="88"/>
      <c r="K275" s="85"/>
      <c r="L275" s="85"/>
      <c r="M275" s="88"/>
      <c r="N275" s="88"/>
      <c r="O275" s="90"/>
      <c r="P275" s="100"/>
      <c r="Q275" s="91"/>
      <c r="R275" s="93"/>
      <c r="S275" s="93"/>
      <c r="T275" s="93"/>
      <c r="U275" s="24"/>
    </row>
    <row r="276" spans="1:331" ht="18" customHeight="1" x14ac:dyDescent="0.25">
      <c r="A276" s="41"/>
      <c r="B276" s="101"/>
      <c r="C276" s="101"/>
      <c r="D276" s="85"/>
      <c r="E276" s="86"/>
      <c r="F276" s="85"/>
      <c r="G276" s="86"/>
      <c r="H276" s="85"/>
      <c r="I276" s="85"/>
      <c r="J276" s="85"/>
      <c r="K276" s="85"/>
      <c r="L276" s="85"/>
      <c r="M276" s="88"/>
      <c r="N276" s="88"/>
      <c r="O276" s="90"/>
      <c r="P276" s="100"/>
      <c r="Q276" s="91"/>
      <c r="R276" s="93"/>
      <c r="S276" s="93"/>
      <c r="T276" s="93"/>
      <c r="U276" s="24"/>
    </row>
    <row r="277" spans="1:331" ht="19.5" customHeight="1" x14ac:dyDescent="0.25">
      <c r="A277" s="41"/>
      <c r="B277" s="101"/>
      <c r="C277" s="101"/>
      <c r="D277" s="85"/>
      <c r="E277" s="86"/>
      <c r="F277" s="85"/>
      <c r="G277" s="86"/>
      <c r="H277" s="85"/>
      <c r="I277" s="85"/>
      <c r="J277" s="85"/>
      <c r="K277" s="85"/>
      <c r="L277" s="85"/>
      <c r="M277" s="88"/>
      <c r="N277" s="88"/>
      <c r="O277" s="90"/>
      <c r="P277" s="100"/>
      <c r="Q277" s="91"/>
      <c r="R277" s="93"/>
      <c r="S277" s="93"/>
      <c r="T277" s="93"/>
      <c r="U277" s="24"/>
    </row>
    <row r="278" spans="1:331" x14ac:dyDescent="0.25">
      <c r="A278" s="41"/>
      <c r="B278" s="103"/>
      <c r="C278" s="101"/>
      <c r="D278" s="85"/>
      <c r="E278" s="86"/>
      <c r="F278" s="85"/>
      <c r="G278" s="86"/>
      <c r="H278" s="85"/>
      <c r="I278" s="85"/>
      <c r="J278" s="85"/>
      <c r="K278" s="85"/>
      <c r="L278" s="85"/>
      <c r="M278" s="88"/>
      <c r="N278" s="88"/>
      <c r="O278" s="90"/>
      <c r="P278" s="100"/>
      <c r="Q278" s="93"/>
      <c r="R278" s="93"/>
      <c r="S278" s="93"/>
      <c r="T278" s="93"/>
      <c r="U278" s="24"/>
    </row>
    <row r="279" spans="1:331" x14ac:dyDescent="0.25">
      <c r="A279" s="41"/>
      <c r="B279" s="103"/>
      <c r="C279" s="101"/>
      <c r="D279" s="85"/>
      <c r="E279" s="86"/>
      <c r="F279" s="85"/>
      <c r="G279" s="86"/>
      <c r="H279" s="85"/>
      <c r="I279" s="85"/>
      <c r="J279" s="85"/>
      <c r="K279" s="85"/>
      <c r="L279" s="85"/>
      <c r="M279" s="88"/>
      <c r="N279" s="88"/>
      <c r="O279" s="90"/>
      <c r="P279" s="115"/>
      <c r="Q279" s="93"/>
      <c r="R279" s="93"/>
      <c r="S279" s="93"/>
      <c r="T279" s="93"/>
      <c r="U279" s="24"/>
    </row>
    <row r="280" spans="1:331" ht="21" x14ac:dyDescent="0.25">
      <c r="A280" s="41"/>
      <c r="B280" s="103"/>
      <c r="C280" s="103"/>
      <c r="D280" s="116"/>
      <c r="E280" s="65"/>
      <c r="F280" s="103"/>
      <c r="G280" s="103"/>
      <c r="H280" s="10"/>
      <c r="I280" s="117"/>
      <c r="J280" s="102"/>
      <c r="K280" s="102"/>
      <c r="L280" s="102"/>
      <c r="M280" s="102"/>
      <c r="N280" s="102"/>
      <c r="O280" s="102"/>
      <c r="P280" s="115"/>
      <c r="Q280" s="118"/>
      <c r="R280" s="118"/>
      <c r="S280" s="118"/>
      <c r="T280" s="93"/>
      <c r="U280" s="24"/>
    </row>
    <row r="281" spans="1:331" x14ac:dyDescent="0.25">
      <c r="A281" s="41"/>
      <c r="B281" s="103"/>
      <c r="C281" s="91"/>
      <c r="D281" s="103"/>
      <c r="E281" s="103"/>
      <c r="F281" s="103"/>
      <c r="G281" s="103"/>
      <c r="H281" s="102"/>
      <c r="I281" s="103"/>
      <c r="J281" s="102"/>
      <c r="K281" s="103"/>
      <c r="L281" s="103"/>
      <c r="M281" s="102"/>
      <c r="N281" s="103"/>
      <c r="O281" s="103"/>
      <c r="P281" s="115"/>
      <c r="Q281" s="93"/>
      <c r="R281" s="93"/>
      <c r="S281" s="91"/>
      <c r="T281" s="93"/>
      <c r="U281" s="24"/>
    </row>
    <row r="282" spans="1:331" x14ac:dyDescent="0.25">
      <c r="A282" s="41"/>
      <c r="B282" s="24"/>
      <c r="C282" s="80"/>
      <c r="D282" s="74"/>
      <c r="E282" s="74"/>
      <c r="F282" s="41"/>
      <c r="G282" s="41"/>
      <c r="H282" s="41"/>
      <c r="I282" s="24"/>
      <c r="J282" s="24"/>
      <c r="K282" s="24"/>
      <c r="L282" s="24"/>
      <c r="M282" s="24"/>
      <c r="N282" s="24"/>
      <c r="O282" s="81"/>
      <c r="P282" s="24"/>
      <c r="Q282" s="24"/>
      <c r="R282" s="24"/>
      <c r="S282" s="24"/>
      <c r="T282" s="24"/>
      <c r="U282" s="24"/>
    </row>
    <row r="283" spans="1:331" x14ac:dyDescent="0.25">
      <c r="A283" s="41"/>
      <c r="B283" s="24"/>
      <c r="C283" s="80"/>
      <c r="D283" s="74"/>
      <c r="E283" s="74"/>
      <c r="F283" s="41"/>
      <c r="G283" s="41"/>
      <c r="H283" s="41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</row>
    <row r="284" spans="1:331" x14ac:dyDescent="0.25">
      <c r="A284" s="78"/>
      <c r="B284" s="25"/>
      <c r="C284" s="80"/>
      <c r="D284" s="74"/>
      <c r="E284" s="74"/>
      <c r="F284" s="41"/>
      <c r="G284" s="41"/>
      <c r="H284" s="41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</row>
    <row r="285" spans="1:331" x14ac:dyDescent="0.25">
      <c r="A285" s="78"/>
      <c r="B285" s="25"/>
      <c r="C285" s="80"/>
      <c r="D285" s="74"/>
      <c r="E285" s="74"/>
      <c r="F285" s="41"/>
      <c r="G285" s="41"/>
      <c r="H285" s="41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1:331" x14ac:dyDescent="0.25">
      <c r="A286" s="78"/>
      <c r="B286" s="25"/>
      <c r="C286" s="80"/>
      <c r="D286" s="74"/>
      <c r="E286" s="77"/>
      <c r="F286" s="78"/>
      <c r="G286" s="78"/>
      <c r="H286" s="78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</row>
    <row r="287" spans="1:331" x14ac:dyDescent="0.25">
      <c r="A287" s="78"/>
      <c r="B287" s="25"/>
      <c r="C287" s="79"/>
      <c r="D287" s="74"/>
      <c r="E287" s="77"/>
      <c r="F287" s="78"/>
      <c r="G287" s="78"/>
      <c r="H287" s="78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</row>
    <row r="288" spans="1:331" x14ac:dyDescent="0.25">
      <c r="A288" s="78"/>
      <c r="B288" s="25"/>
      <c r="C288" s="79"/>
      <c r="D288" s="74"/>
      <c r="E288" s="77"/>
      <c r="F288" s="78"/>
      <c r="G288" s="78"/>
      <c r="H288" s="78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</row>
    <row r="289" spans="1:21" x14ac:dyDescent="0.25">
      <c r="A289" s="78"/>
      <c r="B289" s="25"/>
      <c r="C289" s="79"/>
      <c r="D289" s="74"/>
      <c r="E289" s="77"/>
      <c r="F289" s="78"/>
      <c r="G289" s="78"/>
      <c r="H289" s="78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</row>
    <row r="290" spans="1:21" x14ac:dyDescent="0.25">
      <c r="A290" s="78"/>
      <c r="B290" s="25"/>
      <c r="C290" s="79"/>
      <c r="D290" s="74"/>
      <c r="E290" s="77"/>
      <c r="F290" s="78"/>
      <c r="G290" s="78"/>
      <c r="H290" s="78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</row>
    <row r="291" spans="1:21" x14ac:dyDescent="0.25">
      <c r="A291" s="78"/>
      <c r="B291" s="25"/>
      <c r="C291" s="79"/>
      <c r="D291" s="74"/>
      <c r="E291" s="77"/>
      <c r="F291" s="78"/>
      <c r="G291" s="78"/>
      <c r="H291" s="78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</row>
    <row r="292" spans="1:21" x14ac:dyDescent="0.25">
      <c r="A292" s="78"/>
      <c r="B292" s="25"/>
      <c r="C292" s="79"/>
      <c r="D292" s="74"/>
      <c r="E292" s="77"/>
      <c r="F292" s="78"/>
      <c r="G292" s="78"/>
      <c r="H292" s="78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</row>
    <row r="293" spans="1:21" x14ac:dyDescent="0.25">
      <c r="A293" s="78"/>
      <c r="B293" s="25"/>
      <c r="C293" s="79"/>
      <c r="D293" s="74"/>
      <c r="E293" s="77"/>
      <c r="F293" s="78"/>
      <c r="G293" s="78"/>
      <c r="H293" s="78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</row>
    <row r="294" spans="1:21" x14ac:dyDescent="0.25">
      <c r="A294" s="78"/>
      <c r="B294" s="25"/>
      <c r="C294" s="79"/>
      <c r="D294" s="74"/>
      <c r="E294" s="77"/>
      <c r="F294" s="78"/>
      <c r="G294" s="78"/>
      <c r="H294" s="78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</row>
    <row r="295" spans="1:21" x14ac:dyDescent="0.25">
      <c r="A295" s="78"/>
      <c r="B295" s="25"/>
      <c r="C295" s="79"/>
      <c r="D295" s="74"/>
      <c r="E295" s="77"/>
      <c r="F295" s="78"/>
      <c r="G295" s="78"/>
      <c r="H295" s="78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</row>
    <row r="296" spans="1:21" x14ac:dyDescent="0.25">
      <c r="A296" s="78"/>
      <c r="B296" s="25"/>
      <c r="C296" s="79"/>
      <c r="D296" s="74"/>
      <c r="E296" s="77"/>
      <c r="F296" s="78"/>
      <c r="G296" s="78"/>
      <c r="H296" s="78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</row>
    <row r="297" spans="1:21" x14ac:dyDescent="0.25">
      <c r="A297" s="78"/>
      <c r="B297" s="25"/>
      <c r="C297" s="79"/>
      <c r="D297" s="74"/>
      <c r="E297" s="77"/>
      <c r="F297" s="78"/>
      <c r="G297" s="78"/>
      <c r="H297" s="78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</row>
    <row r="298" spans="1:21" x14ac:dyDescent="0.25">
      <c r="A298" s="78"/>
      <c r="B298" s="25"/>
      <c r="C298" s="79"/>
      <c r="D298" s="74"/>
      <c r="E298" s="77"/>
      <c r="F298" s="78"/>
      <c r="G298" s="78"/>
      <c r="H298" s="78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</row>
    <row r="299" spans="1:21" x14ac:dyDescent="0.25">
      <c r="A299" s="78"/>
      <c r="B299" s="25"/>
      <c r="C299" s="79"/>
      <c r="D299" s="74"/>
      <c r="E299" s="77"/>
      <c r="F299" s="78"/>
      <c r="G299" s="78"/>
      <c r="H299" s="78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</row>
    <row r="300" spans="1:21" x14ac:dyDescent="0.25">
      <c r="A300" s="78"/>
      <c r="B300" s="25"/>
      <c r="C300" s="79"/>
      <c r="D300" s="74"/>
      <c r="E300" s="77"/>
      <c r="F300" s="78"/>
      <c r="G300" s="78"/>
      <c r="H300" s="78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</row>
    <row r="301" spans="1:21" x14ac:dyDescent="0.25">
      <c r="A301" s="78"/>
      <c r="B301" s="25"/>
      <c r="C301" s="79"/>
      <c r="D301" s="74"/>
      <c r="E301" s="77"/>
      <c r="F301" s="78"/>
      <c r="G301" s="78"/>
      <c r="H301" s="78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</row>
    <row r="302" spans="1:21" x14ac:dyDescent="0.25">
      <c r="A302" s="78"/>
      <c r="B302" s="25"/>
      <c r="C302" s="79"/>
      <c r="D302" s="74"/>
      <c r="E302" s="77"/>
      <c r="F302" s="78"/>
      <c r="G302" s="78"/>
      <c r="H302" s="78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</row>
    <row r="303" spans="1:21" x14ac:dyDescent="0.25">
      <c r="A303" s="78"/>
      <c r="B303" s="25"/>
      <c r="C303" s="79"/>
      <c r="D303" s="74"/>
      <c r="E303" s="77"/>
      <c r="F303" s="78"/>
      <c r="G303" s="78"/>
      <c r="H303" s="78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</row>
    <row r="304" spans="1:21" x14ac:dyDescent="0.25">
      <c r="A304" s="78"/>
      <c r="B304" s="25"/>
      <c r="C304" s="79"/>
      <c r="D304" s="74"/>
      <c r="E304" s="77"/>
      <c r="F304" s="78"/>
      <c r="G304" s="78"/>
      <c r="H304" s="78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</row>
    <row r="305" spans="1:21" x14ac:dyDescent="0.25">
      <c r="A305" s="78"/>
      <c r="B305" s="25"/>
      <c r="C305" s="79"/>
      <c r="D305" s="74"/>
      <c r="E305" s="77"/>
      <c r="F305" s="78"/>
      <c r="G305" s="78"/>
      <c r="H305" s="78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</row>
    <row r="306" spans="1:21" x14ac:dyDescent="0.25">
      <c r="A306" s="78"/>
      <c r="B306" s="25"/>
      <c r="C306" s="79"/>
      <c r="D306" s="74"/>
      <c r="E306" s="77"/>
      <c r="F306" s="78"/>
      <c r="G306" s="78"/>
      <c r="H306" s="78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</row>
    <row r="307" spans="1:21" x14ac:dyDescent="0.25">
      <c r="A307" s="78"/>
      <c r="B307" s="25"/>
      <c r="C307" s="79"/>
      <c r="D307" s="74"/>
      <c r="E307" s="77"/>
      <c r="F307" s="78"/>
      <c r="G307" s="78"/>
      <c r="H307" s="78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</row>
    <row r="308" spans="1:21" x14ac:dyDescent="0.25">
      <c r="A308" s="78"/>
      <c r="B308" s="25"/>
      <c r="C308" s="79"/>
      <c r="D308" s="74"/>
      <c r="E308" s="77"/>
      <c r="F308" s="78"/>
      <c r="G308" s="78"/>
      <c r="H308" s="78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</row>
    <row r="309" spans="1:21" x14ac:dyDescent="0.25">
      <c r="A309" s="78"/>
      <c r="B309" s="25"/>
      <c r="C309" s="79"/>
      <c r="D309" s="74"/>
      <c r="E309" s="77"/>
      <c r="F309" s="78"/>
      <c r="G309" s="78"/>
      <c r="H309" s="78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</row>
    <row r="310" spans="1:21" x14ac:dyDescent="0.25">
      <c r="A310" s="78"/>
      <c r="B310" s="25"/>
      <c r="C310" s="79"/>
      <c r="D310" s="74"/>
      <c r="E310" s="77"/>
      <c r="F310" s="78"/>
      <c r="G310" s="78"/>
      <c r="H310" s="78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</row>
    <row r="311" spans="1:21" x14ac:dyDescent="0.25">
      <c r="A311" s="78"/>
      <c r="B311" s="25"/>
      <c r="C311" s="79"/>
      <c r="D311" s="74"/>
      <c r="E311" s="77"/>
      <c r="F311" s="78"/>
      <c r="G311" s="78"/>
      <c r="H311" s="78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</row>
    <row r="312" spans="1:21" x14ac:dyDescent="0.25">
      <c r="A312" s="78"/>
      <c r="B312" s="25"/>
      <c r="C312" s="79"/>
      <c r="D312" s="74"/>
      <c r="E312" s="77"/>
      <c r="F312" s="78"/>
      <c r="G312" s="78"/>
      <c r="H312" s="78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</row>
    <row r="313" spans="1:21" x14ac:dyDescent="0.25">
      <c r="A313" s="78"/>
      <c r="B313" s="25"/>
      <c r="C313" s="79"/>
      <c r="D313" s="74"/>
      <c r="E313" s="77"/>
      <c r="F313" s="78"/>
      <c r="G313" s="78"/>
      <c r="H313" s="78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</row>
    <row r="314" spans="1:21" x14ac:dyDescent="0.25">
      <c r="A314" s="78"/>
      <c r="B314" s="25"/>
      <c r="C314" s="79"/>
      <c r="D314" s="74"/>
      <c r="E314" s="77"/>
      <c r="F314" s="78"/>
      <c r="G314" s="78"/>
      <c r="H314" s="78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</row>
    <row r="315" spans="1:21" x14ac:dyDescent="0.25">
      <c r="A315" s="78"/>
      <c r="B315" s="25"/>
      <c r="C315" s="79"/>
      <c r="D315" s="74"/>
      <c r="E315" s="77"/>
      <c r="F315" s="78"/>
      <c r="G315" s="78"/>
      <c r="H315" s="78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</row>
    <row r="316" spans="1:21" x14ac:dyDescent="0.25">
      <c r="A316" s="78"/>
      <c r="B316" s="25"/>
      <c r="C316" s="79"/>
      <c r="D316" s="74"/>
      <c r="E316" s="77"/>
      <c r="F316" s="78"/>
      <c r="G316" s="78"/>
      <c r="H316" s="78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</row>
    <row r="317" spans="1:21" x14ac:dyDescent="0.25">
      <c r="A317" s="78"/>
      <c r="B317" s="25"/>
      <c r="C317" s="79"/>
      <c r="D317" s="74"/>
      <c r="E317" s="77"/>
      <c r="F317" s="78"/>
      <c r="G317" s="78"/>
      <c r="H317" s="78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</row>
    <row r="318" spans="1:21" x14ac:dyDescent="0.25">
      <c r="A318" s="78"/>
      <c r="B318" s="25"/>
      <c r="C318" s="79"/>
      <c r="D318" s="74"/>
      <c r="E318" s="77"/>
      <c r="F318" s="78"/>
      <c r="G318" s="78"/>
      <c r="H318" s="78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</row>
    <row r="319" spans="1:21" x14ac:dyDescent="0.25">
      <c r="A319" s="78"/>
      <c r="B319" s="25"/>
      <c r="C319" s="79"/>
      <c r="D319" s="74"/>
      <c r="E319" s="77"/>
      <c r="F319" s="78"/>
      <c r="G319" s="78"/>
      <c r="H319" s="78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</row>
    <row r="320" spans="1:21" x14ac:dyDescent="0.25">
      <c r="A320" s="78"/>
      <c r="B320" s="25"/>
      <c r="C320" s="79"/>
      <c r="D320" s="74"/>
      <c r="E320" s="77"/>
      <c r="F320" s="78"/>
      <c r="G320" s="78"/>
      <c r="H320" s="78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</row>
    <row r="321" spans="1:21" x14ac:dyDescent="0.25">
      <c r="A321" s="78"/>
      <c r="B321" s="25"/>
      <c r="C321" s="79"/>
      <c r="D321" s="74"/>
      <c r="E321" s="77"/>
      <c r="F321" s="78"/>
      <c r="G321" s="78"/>
      <c r="H321" s="78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</row>
    <row r="322" spans="1:21" x14ac:dyDescent="0.25">
      <c r="A322" s="78"/>
      <c r="B322" s="25"/>
      <c r="C322" s="79"/>
      <c r="D322" s="74"/>
      <c r="E322" s="77"/>
      <c r="F322" s="78"/>
      <c r="G322" s="78"/>
      <c r="H322" s="78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</row>
    <row r="323" spans="1:21" x14ac:dyDescent="0.25">
      <c r="A323" s="78"/>
      <c r="B323" s="25"/>
      <c r="C323" s="79"/>
      <c r="D323" s="74"/>
      <c r="E323" s="77"/>
      <c r="F323" s="78"/>
      <c r="G323" s="78"/>
      <c r="H323" s="78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</row>
    <row r="324" spans="1:21" x14ac:dyDescent="0.25">
      <c r="A324" s="78"/>
      <c r="B324" s="25"/>
      <c r="C324" s="79"/>
      <c r="D324" s="74"/>
      <c r="E324" s="77"/>
      <c r="F324" s="78"/>
      <c r="G324" s="78"/>
      <c r="H324" s="78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</row>
    <row r="325" spans="1:21" x14ac:dyDescent="0.25">
      <c r="A325" s="78"/>
      <c r="B325" s="25"/>
      <c r="C325" s="79"/>
      <c r="D325" s="74"/>
      <c r="E325" s="77"/>
      <c r="F325" s="78"/>
      <c r="G325" s="78"/>
      <c r="H325" s="78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</row>
    <row r="326" spans="1:21" x14ac:dyDescent="0.25">
      <c r="A326" s="78"/>
      <c r="B326" s="25"/>
      <c r="C326" s="79"/>
      <c r="D326" s="74"/>
      <c r="E326" s="77"/>
      <c r="F326" s="78"/>
      <c r="G326" s="78"/>
      <c r="H326" s="78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</row>
    <row r="327" spans="1:21" x14ac:dyDescent="0.25">
      <c r="A327" s="78"/>
      <c r="B327" s="25"/>
      <c r="C327" s="79"/>
      <c r="D327" s="74"/>
      <c r="E327" s="77"/>
      <c r="F327" s="78"/>
      <c r="G327" s="78"/>
      <c r="H327" s="78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</row>
    <row r="328" spans="1:21" x14ac:dyDescent="0.25">
      <c r="A328" s="78"/>
      <c r="B328" s="25"/>
      <c r="C328" s="79"/>
      <c r="D328" s="74"/>
      <c r="E328" s="77"/>
      <c r="F328" s="78"/>
      <c r="G328" s="78"/>
      <c r="H328" s="78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</row>
    <row r="329" spans="1:21" x14ac:dyDescent="0.25">
      <c r="A329" s="78"/>
      <c r="B329" s="25"/>
      <c r="C329" s="79"/>
      <c r="D329" s="74"/>
      <c r="E329" s="77"/>
      <c r="F329" s="78"/>
      <c r="G329" s="78"/>
      <c r="H329" s="78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</row>
    <row r="330" spans="1:21" x14ac:dyDescent="0.25">
      <c r="A330" s="78"/>
      <c r="B330" s="25"/>
      <c r="C330" s="79"/>
      <c r="D330" s="74"/>
      <c r="E330" s="77"/>
      <c r="F330" s="78"/>
      <c r="G330" s="78"/>
      <c r="H330" s="78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</row>
    <row r="331" spans="1:21" x14ac:dyDescent="0.25">
      <c r="A331" s="78"/>
      <c r="B331" s="25"/>
      <c r="C331" s="79"/>
      <c r="D331" s="74"/>
      <c r="E331" s="77"/>
      <c r="F331" s="78"/>
      <c r="G331" s="78"/>
      <c r="H331" s="78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</row>
    <row r="332" spans="1:21" x14ac:dyDescent="0.25">
      <c r="A332" s="78"/>
      <c r="B332" s="25"/>
      <c r="C332" s="79"/>
      <c r="D332" s="74"/>
      <c r="E332" s="77"/>
      <c r="F332" s="78"/>
      <c r="G332" s="78"/>
      <c r="H332" s="78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</row>
    <row r="333" spans="1:21" x14ac:dyDescent="0.25">
      <c r="A333" s="78"/>
      <c r="B333" s="25"/>
      <c r="C333" s="79"/>
      <c r="D333" s="74"/>
      <c r="E333" s="77"/>
      <c r="F333" s="78"/>
      <c r="G333" s="78"/>
      <c r="H333" s="78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</row>
    <row r="334" spans="1:21" x14ac:dyDescent="0.25">
      <c r="A334" s="78"/>
      <c r="B334" s="25"/>
      <c r="C334" s="79"/>
      <c r="D334" s="74"/>
      <c r="E334" s="77"/>
      <c r="F334" s="78"/>
      <c r="G334" s="78"/>
      <c r="H334" s="78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</row>
    <row r="335" spans="1:21" x14ac:dyDescent="0.25">
      <c r="A335" s="78"/>
      <c r="B335" s="25"/>
      <c r="C335" s="79"/>
      <c r="D335" s="74"/>
      <c r="E335" s="77"/>
      <c r="F335" s="78"/>
      <c r="G335" s="78"/>
      <c r="H335" s="78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</row>
    <row r="336" spans="1:21" x14ac:dyDescent="0.25">
      <c r="A336" s="78"/>
      <c r="B336" s="25"/>
      <c r="C336" s="79"/>
      <c r="D336" s="74"/>
      <c r="E336" s="77"/>
      <c r="F336" s="78"/>
      <c r="G336" s="78"/>
      <c r="H336" s="78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</row>
    <row r="337" spans="1:21" x14ac:dyDescent="0.25">
      <c r="A337" s="78"/>
      <c r="B337" s="25"/>
      <c r="C337" s="79"/>
      <c r="D337" s="74"/>
      <c r="E337" s="77"/>
      <c r="F337" s="78"/>
      <c r="G337" s="78"/>
      <c r="H337" s="78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</row>
    <row r="338" spans="1:21" x14ac:dyDescent="0.25">
      <c r="A338" s="78"/>
      <c r="B338" s="25"/>
      <c r="C338" s="79"/>
      <c r="D338" s="74"/>
      <c r="E338" s="77"/>
      <c r="F338" s="78"/>
      <c r="G338" s="78"/>
      <c r="H338" s="78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</row>
    <row r="339" spans="1:21" x14ac:dyDescent="0.25">
      <c r="A339" s="78"/>
      <c r="B339" s="25"/>
      <c r="C339" s="79"/>
      <c r="D339" s="74"/>
      <c r="E339" s="77"/>
      <c r="F339" s="78"/>
      <c r="G339" s="78"/>
      <c r="H339" s="78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</row>
    <row r="340" spans="1:21" x14ac:dyDescent="0.25">
      <c r="A340" s="78"/>
      <c r="B340" s="25"/>
      <c r="C340" s="79"/>
      <c r="D340" s="74"/>
      <c r="E340" s="77"/>
      <c r="F340" s="78"/>
      <c r="G340" s="78"/>
      <c r="H340" s="78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</row>
    <row r="341" spans="1:21" x14ac:dyDescent="0.25">
      <c r="A341" s="78"/>
      <c r="B341" s="25"/>
      <c r="C341" s="79"/>
      <c r="D341" s="74"/>
      <c r="E341" s="77"/>
      <c r="F341" s="78"/>
      <c r="G341" s="78"/>
      <c r="H341" s="78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</row>
    <row r="342" spans="1:21" x14ac:dyDescent="0.25">
      <c r="A342" s="78"/>
      <c r="B342" s="25"/>
      <c r="C342" s="79"/>
      <c r="D342" s="74"/>
      <c r="E342" s="77"/>
      <c r="F342" s="78"/>
      <c r="G342" s="78"/>
      <c r="H342" s="78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</row>
    <row r="343" spans="1:21" x14ac:dyDescent="0.25">
      <c r="A343" s="78"/>
      <c r="B343" s="25"/>
      <c r="C343" s="79"/>
      <c r="D343" s="74"/>
      <c r="E343" s="77"/>
      <c r="F343" s="78"/>
      <c r="G343" s="78"/>
      <c r="H343" s="78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</row>
    <row r="344" spans="1:21" x14ac:dyDescent="0.25">
      <c r="A344" s="78"/>
      <c r="B344" s="25"/>
      <c r="C344" s="79"/>
      <c r="D344" s="74"/>
      <c r="E344" s="77"/>
      <c r="F344" s="78"/>
      <c r="G344" s="78"/>
      <c r="H344" s="78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</row>
    <row r="345" spans="1:21" x14ac:dyDescent="0.25">
      <c r="A345" s="78"/>
      <c r="B345" s="25"/>
      <c r="C345" s="79"/>
      <c r="D345" s="74"/>
      <c r="E345" s="77"/>
      <c r="F345" s="78"/>
      <c r="G345" s="78"/>
      <c r="H345" s="78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</row>
    <row r="346" spans="1:21" x14ac:dyDescent="0.25">
      <c r="A346" s="78"/>
      <c r="B346" s="25"/>
      <c r="C346" s="79"/>
      <c r="D346" s="74"/>
      <c r="E346" s="77"/>
      <c r="F346" s="78"/>
      <c r="G346" s="78"/>
      <c r="H346" s="78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</row>
    <row r="347" spans="1:21" x14ac:dyDescent="0.25">
      <c r="A347" s="78"/>
      <c r="B347" s="25"/>
      <c r="C347" s="79"/>
      <c r="D347" s="74"/>
      <c r="E347" s="77"/>
      <c r="F347" s="78"/>
      <c r="G347" s="78"/>
      <c r="H347" s="78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</row>
    <row r="348" spans="1:21" x14ac:dyDescent="0.25">
      <c r="A348" s="78"/>
      <c r="B348" s="25"/>
      <c r="C348" s="79"/>
      <c r="D348" s="74"/>
      <c r="E348" s="77"/>
      <c r="F348" s="78"/>
      <c r="G348" s="78"/>
      <c r="H348" s="78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</row>
    <row r="349" spans="1:21" x14ac:dyDescent="0.25">
      <c r="A349" s="78"/>
      <c r="B349" s="25"/>
      <c r="C349" s="79"/>
      <c r="D349" s="74"/>
      <c r="E349" s="77"/>
      <c r="F349" s="78"/>
      <c r="G349" s="78"/>
      <c r="H349" s="78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</row>
    <row r="350" spans="1:21" x14ac:dyDescent="0.25">
      <c r="A350" s="78"/>
      <c r="B350" s="25"/>
      <c r="C350" s="79"/>
      <c r="D350" s="74"/>
      <c r="E350" s="77"/>
      <c r="F350" s="78"/>
      <c r="G350" s="78"/>
      <c r="H350" s="78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</row>
    <row r="351" spans="1:21" x14ac:dyDescent="0.25">
      <c r="A351" s="78"/>
      <c r="B351" s="25"/>
      <c r="C351" s="79"/>
      <c r="D351" s="74"/>
      <c r="E351" s="77"/>
      <c r="F351" s="78"/>
      <c r="G351" s="78"/>
      <c r="H351" s="78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</row>
    <row r="352" spans="1:21" x14ac:dyDescent="0.25">
      <c r="A352" s="78"/>
      <c r="B352" s="25"/>
      <c r="C352" s="79"/>
      <c r="D352" s="74"/>
      <c r="E352" s="77"/>
      <c r="F352" s="78"/>
      <c r="G352" s="78"/>
      <c r="H352" s="78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</row>
    <row r="353" spans="1:21" x14ac:dyDescent="0.25">
      <c r="A353" s="78"/>
      <c r="B353" s="25"/>
      <c r="C353" s="79"/>
      <c r="D353" s="74"/>
      <c r="E353" s="77"/>
      <c r="F353" s="78"/>
      <c r="G353" s="78"/>
      <c r="H353" s="78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</row>
    <row r="354" spans="1:21" x14ac:dyDescent="0.25">
      <c r="A354" s="78"/>
      <c r="B354" s="25"/>
      <c r="C354" s="79"/>
      <c r="D354" s="74"/>
      <c r="E354" s="77"/>
      <c r="F354" s="78"/>
      <c r="G354" s="78"/>
      <c r="H354" s="78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</row>
    <row r="355" spans="1:21" x14ac:dyDescent="0.25">
      <c r="A355" s="78"/>
      <c r="B355" s="25"/>
      <c r="C355" s="79"/>
      <c r="D355" s="74"/>
      <c r="E355" s="77"/>
      <c r="F355" s="78"/>
      <c r="G355" s="78"/>
      <c r="H355" s="78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</row>
    <row r="356" spans="1:21" x14ac:dyDescent="0.25">
      <c r="A356" s="78"/>
      <c r="B356" s="25"/>
      <c r="C356" s="79"/>
      <c r="D356" s="74"/>
      <c r="E356" s="77"/>
      <c r="F356" s="78"/>
      <c r="G356" s="78"/>
      <c r="H356" s="78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</row>
    <row r="357" spans="1:21" x14ac:dyDescent="0.25">
      <c r="A357" s="78"/>
      <c r="B357" s="25"/>
      <c r="C357" s="79"/>
      <c r="D357" s="74"/>
      <c r="E357" s="77"/>
      <c r="F357" s="78"/>
      <c r="G357" s="78"/>
      <c r="H357" s="78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</row>
    <row r="358" spans="1:21" x14ac:dyDescent="0.25">
      <c r="A358" s="78"/>
      <c r="B358" s="25"/>
      <c r="C358" s="79"/>
      <c r="D358" s="74"/>
      <c r="E358" s="77"/>
      <c r="F358" s="78"/>
      <c r="G358" s="78"/>
      <c r="H358" s="78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</row>
    <row r="359" spans="1:21" x14ac:dyDescent="0.25">
      <c r="A359" s="78"/>
      <c r="B359" s="25"/>
      <c r="C359" s="79"/>
      <c r="D359" s="74"/>
      <c r="E359" s="77"/>
      <c r="F359" s="78"/>
      <c r="G359" s="78"/>
      <c r="H359" s="78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</row>
    <row r="360" spans="1:21" x14ac:dyDescent="0.25">
      <c r="A360" s="78"/>
      <c r="B360" s="25"/>
      <c r="C360" s="79"/>
      <c r="D360" s="74"/>
      <c r="E360" s="77"/>
      <c r="F360" s="78"/>
      <c r="G360" s="78"/>
      <c r="H360" s="78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</row>
    <row r="361" spans="1:21" x14ac:dyDescent="0.25">
      <c r="A361" s="78"/>
      <c r="B361" s="25"/>
      <c r="C361" s="79"/>
      <c r="D361" s="74"/>
      <c r="E361" s="77"/>
      <c r="F361" s="78"/>
      <c r="G361" s="78"/>
      <c r="H361" s="78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</row>
    <row r="362" spans="1:21" x14ac:dyDescent="0.25">
      <c r="A362" s="78"/>
      <c r="B362" s="25"/>
      <c r="C362" s="79"/>
      <c r="D362" s="74"/>
      <c r="E362" s="77"/>
      <c r="F362" s="78"/>
      <c r="G362" s="78"/>
      <c r="H362" s="78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</row>
    <row r="363" spans="1:21" x14ac:dyDescent="0.25">
      <c r="A363" s="78"/>
      <c r="B363" s="25"/>
      <c r="C363" s="79"/>
      <c r="D363" s="74"/>
      <c r="E363" s="77"/>
      <c r="F363" s="78"/>
      <c r="G363" s="78"/>
      <c r="H363" s="78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</row>
    <row r="364" spans="1:21" x14ac:dyDescent="0.25">
      <c r="A364" s="78"/>
      <c r="B364" s="25"/>
      <c r="C364" s="79"/>
      <c r="D364" s="74"/>
      <c r="E364" s="77"/>
      <c r="F364" s="78"/>
      <c r="G364" s="78"/>
      <c r="H364" s="78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</row>
    <row r="365" spans="1:21" x14ac:dyDescent="0.25">
      <c r="A365" s="78"/>
      <c r="B365" s="25"/>
      <c r="C365" s="79"/>
      <c r="D365" s="74"/>
      <c r="E365" s="77"/>
      <c r="F365" s="78"/>
      <c r="G365" s="78"/>
      <c r="H365" s="78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</row>
    <row r="366" spans="1:21" x14ac:dyDescent="0.25">
      <c r="A366" s="78"/>
      <c r="B366" s="25"/>
      <c r="C366" s="79"/>
      <c r="D366" s="74"/>
      <c r="E366" s="77"/>
      <c r="F366" s="78"/>
      <c r="G366" s="78"/>
      <c r="H366" s="78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</row>
    <row r="367" spans="1:21" x14ac:dyDescent="0.25">
      <c r="A367" s="78"/>
      <c r="B367" s="25"/>
      <c r="C367" s="79"/>
      <c r="D367" s="74"/>
      <c r="E367" s="77"/>
      <c r="F367" s="78"/>
      <c r="G367" s="78"/>
      <c r="H367" s="78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</row>
    <row r="368" spans="1:21" x14ac:dyDescent="0.25">
      <c r="A368" s="78"/>
      <c r="B368" s="25"/>
      <c r="C368" s="79"/>
      <c r="D368" s="74"/>
      <c r="E368" s="77"/>
      <c r="F368" s="78"/>
      <c r="G368" s="78"/>
      <c r="H368" s="78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</row>
    <row r="369" spans="1:21" x14ac:dyDescent="0.25">
      <c r="A369" s="78"/>
      <c r="B369" s="25"/>
      <c r="C369" s="79"/>
      <c r="D369" s="74"/>
      <c r="E369" s="77"/>
      <c r="F369" s="78"/>
      <c r="G369" s="78"/>
      <c r="H369" s="78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</row>
    <row r="370" spans="1:21" x14ac:dyDescent="0.25">
      <c r="A370" s="78"/>
      <c r="B370" s="25"/>
      <c r="C370" s="79"/>
      <c r="D370" s="74"/>
      <c r="E370" s="77"/>
      <c r="F370" s="78"/>
      <c r="G370" s="78"/>
      <c r="H370" s="78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</row>
    <row r="371" spans="1:21" x14ac:dyDescent="0.25">
      <c r="A371" s="78"/>
      <c r="B371" s="25"/>
      <c r="C371" s="79"/>
      <c r="D371" s="74"/>
      <c r="E371" s="77"/>
      <c r="F371" s="78"/>
      <c r="G371" s="78"/>
      <c r="H371" s="78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</row>
    <row r="372" spans="1:21" x14ac:dyDescent="0.25">
      <c r="A372" s="78"/>
      <c r="B372" s="25"/>
      <c r="C372" s="79"/>
      <c r="D372" s="74"/>
      <c r="E372" s="77"/>
      <c r="F372" s="78"/>
      <c r="G372" s="78"/>
      <c r="H372" s="78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</row>
    <row r="373" spans="1:21" x14ac:dyDescent="0.25">
      <c r="A373" s="78"/>
      <c r="B373" s="25"/>
      <c r="C373" s="79"/>
      <c r="D373" s="74"/>
      <c r="E373" s="77"/>
      <c r="F373" s="78"/>
      <c r="G373" s="78"/>
      <c r="H373" s="78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</row>
    <row r="374" spans="1:21" x14ac:dyDescent="0.25">
      <c r="A374" s="78"/>
      <c r="B374" s="25"/>
      <c r="C374" s="79"/>
      <c r="D374" s="74"/>
      <c r="E374" s="77"/>
      <c r="F374" s="78"/>
      <c r="G374" s="78"/>
      <c r="H374" s="78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</row>
    <row r="375" spans="1:21" x14ac:dyDescent="0.25">
      <c r="A375" s="78"/>
      <c r="B375" s="25"/>
      <c r="C375" s="79"/>
      <c r="D375" s="74"/>
      <c r="E375" s="77"/>
      <c r="F375" s="78"/>
      <c r="G375" s="78"/>
      <c r="H375" s="78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</row>
    <row r="376" spans="1:21" x14ac:dyDescent="0.25">
      <c r="A376" s="78"/>
      <c r="B376" s="25"/>
      <c r="C376" s="79"/>
      <c r="D376" s="74"/>
      <c r="E376" s="77"/>
      <c r="F376" s="78"/>
      <c r="G376" s="78"/>
      <c r="H376" s="78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</row>
    <row r="377" spans="1:21" x14ac:dyDescent="0.25">
      <c r="A377" s="78"/>
      <c r="B377" s="25"/>
      <c r="C377" s="79"/>
      <c r="D377" s="74"/>
      <c r="E377" s="77"/>
      <c r="F377" s="78"/>
      <c r="G377" s="78"/>
      <c r="H377" s="78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</row>
    <row r="378" spans="1:21" x14ac:dyDescent="0.25">
      <c r="A378" s="78"/>
      <c r="B378" s="25"/>
      <c r="C378" s="79"/>
      <c r="D378" s="74"/>
      <c r="E378" s="77"/>
      <c r="F378" s="78"/>
      <c r="G378" s="78"/>
      <c r="H378" s="78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</row>
    <row r="379" spans="1:21" x14ac:dyDescent="0.25">
      <c r="A379" s="78"/>
      <c r="B379" s="25"/>
      <c r="C379" s="79"/>
      <c r="D379" s="74"/>
      <c r="E379" s="77"/>
      <c r="F379" s="78"/>
      <c r="G379" s="78"/>
      <c r="H379" s="78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</row>
    <row r="380" spans="1:21" x14ac:dyDescent="0.25">
      <c r="A380" s="78"/>
      <c r="B380" s="25"/>
      <c r="C380" s="79"/>
      <c r="D380" s="74"/>
      <c r="E380" s="77"/>
      <c r="F380" s="78"/>
      <c r="G380" s="78"/>
      <c r="H380" s="78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</row>
    <row r="381" spans="1:21" x14ac:dyDescent="0.25">
      <c r="A381" s="78"/>
      <c r="B381" s="25"/>
      <c r="C381" s="79"/>
      <c r="D381" s="74"/>
      <c r="E381" s="77"/>
      <c r="F381" s="78"/>
      <c r="G381" s="78"/>
      <c r="H381" s="78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</row>
    <row r="382" spans="1:21" x14ac:dyDescent="0.25">
      <c r="A382" s="78"/>
      <c r="B382" s="25"/>
      <c r="C382" s="79"/>
      <c r="D382" s="74"/>
      <c r="E382" s="77"/>
      <c r="F382" s="78"/>
      <c r="G382" s="78"/>
      <c r="H382" s="78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</row>
    <row r="383" spans="1:21" x14ac:dyDescent="0.25">
      <c r="A383" s="78"/>
      <c r="B383" s="25"/>
      <c r="C383" s="79"/>
      <c r="D383" s="74"/>
      <c r="E383" s="77"/>
      <c r="F383" s="78"/>
      <c r="G383" s="78"/>
      <c r="H383" s="78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</row>
    <row r="384" spans="1:21" x14ac:dyDescent="0.25">
      <c r="A384" s="78"/>
      <c r="B384" s="25"/>
      <c r="C384" s="79"/>
      <c r="D384" s="74"/>
      <c r="E384" s="77"/>
      <c r="F384" s="78"/>
      <c r="G384" s="78"/>
      <c r="H384" s="78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</row>
    <row r="385" spans="1:21" x14ac:dyDescent="0.25">
      <c r="A385" s="78"/>
      <c r="B385" s="25"/>
      <c r="C385" s="79"/>
      <c r="D385" s="74"/>
      <c r="E385" s="77"/>
      <c r="F385" s="78"/>
      <c r="G385" s="78"/>
      <c r="H385" s="78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</row>
    <row r="386" spans="1:21" x14ac:dyDescent="0.25">
      <c r="A386" s="78"/>
      <c r="B386" s="25"/>
      <c r="C386" s="79"/>
      <c r="D386" s="74"/>
      <c r="E386" s="77"/>
      <c r="F386" s="78"/>
      <c r="G386" s="78"/>
      <c r="H386" s="78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</row>
    <row r="387" spans="1:21" x14ac:dyDescent="0.25">
      <c r="A387" s="78"/>
      <c r="B387" s="25"/>
      <c r="C387" s="79"/>
      <c r="D387" s="74"/>
      <c r="E387" s="77"/>
      <c r="F387" s="78"/>
      <c r="G387" s="78"/>
      <c r="H387" s="78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</row>
    <row r="388" spans="1:21" x14ac:dyDescent="0.25">
      <c r="A388" s="78"/>
      <c r="B388" s="25"/>
      <c r="C388" s="79"/>
      <c r="D388" s="74"/>
      <c r="E388" s="77"/>
      <c r="F388" s="78"/>
      <c r="G388" s="78"/>
      <c r="H388" s="78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</row>
    <row r="389" spans="1:21" x14ac:dyDescent="0.25">
      <c r="A389" s="78"/>
      <c r="B389" s="25"/>
      <c r="C389" s="79"/>
      <c r="D389" s="74"/>
      <c r="E389" s="77"/>
      <c r="F389" s="78"/>
      <c r="G389" s="78"/>
      <c r="H389" s="78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</row>
    <row r="390" spans="1:21" x14ac:dyDescent="0.25">
      <c r="A390" s="78"/>
      <c r="B390" s="25"/>
      <c r="C390" s="79"/>
      <c r="D390" s="74"/>
      <c r="E390" s="77"/>
      <c r="F390" s="78"/>
      <c r="G390" s="78"/>
      <c r="H390" s="78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</row>
    <row r="391" spans="1:21" x14ac:dyDescent="0.25">
      <c r="A391" s="78"/>
      <c r="B391" s="25"/>
      <c r="C391" s="79"/>
      <c r="D391" s="74"/>
      <c r="E391" s="77"/>
      <c r="F391" s="78"/>
      <c r="G391" s="78"/>
      <c r="H391" s="78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</row>
    <row r="392" spans="1:21" x14ac:dyDescent="0.25">
      <c r="A392" s="78"/>
      <c r="B392" s="25"/>
      <c r="C392" s="79"/>
      <c r="D392" s="74"/>
      <c r="E392" s="77"/>
      <c r="F392" s="78"/>
      <c r="G392" s="78"/>
      <c r="H392" s="78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</row>
    <row r="393" spans="1:21" x14ac:dyDescent="0.25">
      <c r="A393" s="78"/>
      <c r="B393" s="25"/>
      <c r="C393" s="79"/>
      <c r="D393" s="74"/>
      <c r="E393" s="77"/>
      <c r="F393" s="78"/>
      <c r="G393" s="78"/>
      <c r="H393" s="78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</row>
    <row r="394" spans="1:21" x14ac:dyDescent="0.25">
      <c r="A394" s="78"/>
      <c r="B394" s="25"/>
      <c r="C394" s="79"/>
      <c r="D394" s="74"/>
      <c r="E394" s="77"/>
      <c r="F394" s="78"/>
      <c r="G394" s="78"/>
      <c r="H394" s="78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</row>
    <row r="395" spans="1:21" x14ac:dyDescent="0.25">
      <c r="A395" s="78"/>
      <c r="B395" s="25"/>
      <c r="C395" s="79"/>
      <c r="D395" s="74"/>
      <c r="E395" s="77"/>
      <c r="F395" s="78"/>
      <c r="G395" s="78"/>
      <c r="H395" s="78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</row>
    <row r="396" spans="1:21" x14ac:dyDescent="0.25">
      <c r="A396" s="78"/>
      <c r="B396" s="25"/>
      <c r="C396" s="79"/>
      <c r="D396" s="74"/>
      <c r="E396" s="77"/>
      <c r="F396" s="78"/>
      <c r="G396" s="78"/>
      <c r="H396" s="78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</row>
    <row r="397" spans="1:21" x14ac:dyDescent="0.25">
      <c r="A397" s="78"/>
      <c r="B397" s="25"/>
      <c r="C397" s="79"/>
      <c r="D397" s="74"/>
      <c r="E397" s="77"/>
      <c r="F397" s="78"/>
      <c r="G397" s="78"/>
      <c r="H397" s="78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</row>
    <row r="398" spans="1:21" x14ac:dyDescent="0.25">
      <c r="A398" s="78"/>
      <c r="B398" s="25"/>
      <c r="C398" s="79"/>
      <c r="D398" s="74"/>
      <c r="E398" s="77"/>
      <c r="F398" s="78"/>
      <c r="G398" s="78"/>
      <c r="H398" s="78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</row>
    <row r="399" spans="1:21" x14ac:dyDescent="0.25">
      <c r="A399" s="78"/>
      <c r="B399" s="25"/>
      <c r="C399" s="79"/>
      <c r="D399" s="74"/>
      <c r="E399" s="77"/>
      <c r="F399" s="78"/>
      <c r="G399" s="78"/>
      <c r="H399" s="78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</row>
    <row r="400" spans="1:21" x14ac:dyDescent="0.25">
      <c r="A400" s="78"/>
      <c r="B400" s="25"/>
      <c r="C400" s="79"/>
      <c r="D400" s="74"/>
      <c r="E400" s="77"/>
      <c r="F400" s="78"/>
      <c r="G400" s="78"/>
      <c r="H400" s="78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</row>
    <row r="401" spans="1:21" x14ac:dyDescent="0.25">
      <c r="A401" s="78"/>
      <c r="B401" s="25"/>
      <c r="C401" s="79"/>
      <c r="D401" s="74"/>
      <c r="E401" s="77"/>
      <c r="F401" s="78"/>
      <c r="G401" s="78"/>
      <c r="H401" s="78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</row>
    <row r="402" spans="1:21" x14ac:dyDescent="0.25">
      <c r="A402" s="78"/>
      <c r="B402" s="25"/>
      <c r="C402" s="79"/>
      <c r="D402" s="74"/>
      <c r="E402" s="77"/>
      <c r="F402" s="78"/>
      <c r="G402" s="78"/>
      <c r="H402" s="78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</row>
    <row r="403" spans="1:21" x14ac:dyDescent="0.25">
      <c r="A403" s="78"/>
      <c r="B403" s="25"/>
      <c r="C403" s="79"/>
      <c r="D403" s="74"/>
      <c r="E403" s="77"/>
      <c r="F403" s="78"/>
      <c r="G403" s="78"/>
      <c r="H403" s="78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</row>
    <row r="404" spans="1:21" x14ac:dyDescent="0.25">
      <c r="A404" s="78"/>
      <c r="B404" s="25"/>
      <c r="C404" s="79"/>
      <c r="D404" s="74"/>
      <c r="E404" s="77"/>
      <c r="F404" s="78"/>
      <c r="G404" s="78"/>
      <c r="H404" s="78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</row>
    <row r="405" spans="1:21" x14ac:dyDescent="0.25">
      <c r="A405" s="78"/>
      <c r="B405" s="25"/>
      <c r="C405" s="79"/>
      <c r="D405" s="74"/>
      <c r="E405" s="77"/>
      <c r="F405" s="78"/>
      <c r="G405" s="78"/>
      <c r="H405" s="78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</row>
    <row r="406" spans="1:21" x14ac:dyDescent="0.25">
      <c r="A406" s="78"/>
      <c r="B406" s="25"/>
      <c r="C406" s="79"/>
      <c r="D406" s="74"/>
      <c r="E406" s="77"/>
      <c r="F406" s="78"/>
      <c r="G406" s="78"/>
      <c r="H406" s="78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</row>
    <row r="407" spans="1:21" x14ac:dyDescent="0.25">
      <c r="A407" s="78"/>
      <c r="B407" s="25"/>
      <c r="C407" s="79"/>
      <c r="D407" s="74"/>
      <c r="E407" s="77"/>
      <c r="F407" s="78"/>
      <c r="G407" s="78"/>
      <c r="H407" s="78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</row>
    <row r="408" spans="1:21" x14ac:dyDescent="0.25">
      <c r="A408" s="78"/>
      <c r="B408" s="25"/>
      <c r="C408" s="79"/>
      <c r="D408" s="74"/>
      <c r="E408" s="77"/>
      <c r="F408" s="78"/>
      <c r="G408" s="78"/>
      <c r="H408" s="78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</row>
    <row r="409" spans="1:21" x14ac:dyDescent="0.25">
      <c r="A409" s="78"/>
      <c r="B409" s="25"/>
      <c r="C409" s="79"/>
      <c r="D409" s="74"/>
      <c r="E409" s="77"/>
      <c r="F409" s="78"/>
      <c r="G409" s="78"/>
      <c r="H409" s="78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</row>
    <row r="410" spans="1:21" x14ac:dyDescent="0.25">
      <c r="A410" s="78"/>
      <c r="B410" s="25"/>
      <c r="C410" s="79"/>
      <c r="D410" s="74"/>
      <c r="E410" s="77"/>
      <c r="F410" s="78"/>
      <c r="G410" s="78"/>
      <c r="H410" s="78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</row>
    <row r="411" spans="1:21" x14ac:dyDescent="0.25">
      <c r="A411" s="78"/>
      <c r="B411" s="25"/>
      <c r="C411" s="79"/>
      <c r="D411" s="74"/>
      <c r="E411" s="77"/>
      <c r="F411" s="78"/>
      <c r="G411" s="78"/>
      <c r="H411" s="78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</row>
    <row r="412" spans="1:21" x14ac:dyDescent="0.25">
      <c r="A412" s="78"/>
      <c r="B412" s="25"/>
      <c r="C412" s="79"/>
      <c r="D412" s="74"/>
      <c r="E412" s="77"/>
      <c r="F412" s="78"/>
      <c r="G412" s="78"/>
      <c r="H412" s="78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</row>
    <row r="413" spans="1:21" x14ac:dyDescent="0.25">
      <c r="A413" s="78"/>
      <c r="B413" s="25"/>
      <c r="C413" s="79"/>
      <c r="D413" s="74"/>
      <c r="E413" s="77"/>
      <c r="F413" s="78"/>
      <c r="G413" s="78"/>
      <c r="H413" s="78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</row>
    <row r="414" spans="1:21" x14ac:dyDescent="0.25">
      <c r="A414" s="78"/>
      <c r="B414" s="25"/>
      <c r="C414" s="79"/>
      <c r="D414" s="74"/>
      <c r="E414" s="77"/>
      <c r="F414" s="78"/>
      <c r="G414" s="78"/>
      <c r="H414" s="78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</row>
    <row r="415" spans="1:21" x14ac:dyDescent="0.25">
      <c r="A415" s="78"/>
      <c r="B415" s="25"/>
      <c r="C415" s="79"/>
      <c r="D415" s="74"/>
      <c r="E415" s="77"/>
      <c r="F415" s="78"/>
      <c r="G415" s="78"/>
      <c r="H415" s="78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</row>
    <row r="416" spans="1:21" x14ac:dyDescent="0.25">
      <c r="A416" s="78"/>
      <c r="B416" s="25"/>
      <c r="C416" s="79"/>
      <c r="D416" s="74"/>
      <c r="E416" s="77"/>
      <c r="F416" s="78"/>
      <c r="G416" s="78"/>
      <c r="H416" s="78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</row>
    <row r="417" spans="1:21" x14ac:dyDescent="0.25">
      <c r="A417" s="78"/>
      <c r="B417" s="25"/>
      <c r="C417" s="79"/>
      <c r="D417" s="74"/>
      <c r="E417" s="77"/>
      <c r="F417" s="78"/>
      <c r="G417" s="78"/>
      <c r="H417" s="78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</row>
    <row r="418" spans="1:21" x14ac:dyDescent="0.25">
      <c r="A418" s="78"/>
      <c r="B418" s="25"/>
      <c r="C418" s="79"/>
      <c r="D418" s="74"/>
      <c r="E418" s="77"/>
      <c r="F418" s="78"/>
      <c r="G418" s="78"/>
      <c r="H418" s="78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</row>
    <row r="419" spans="1:21" x14ac:dyDescent="0.25">
      <c r="A419" s="78"/>
      <c r="B419" s="25"/>
      <c r="C419" s="79"/>
      <c r="D419" s="74"/>
      <c r="E419" s="77"/>
      <c r="F419" s="78"/>
      <c r="G419" s="78"/>
      <c r="H419" s="78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</row>
    <row r="420" spans="1:21" x14ac:dyDescent="0.25">
      <c r="A420" s="78"/>
      <c r="B420" s="25"/>
      <c r="C420" s="79"/>
      <c r="D420" s="74"/>
      <c r="E420" s="77"/>
      <c r="F420" s="78"/>
      <c r="G420" s="78"/>
      <c r="H420" s="78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</row>
    <row r="421" spans="1:21" x14ac:dyDescent="0.25">
      <c r="A421" s="78"/>
      <c r="B421" s="25"/>
      <c r="C421" s="79"/>
      <c r="D421" s="74"/>
      <c r="E421" s="77"/>
      <c r="F421" s="78"/>
      <c r="G421" s="78"/>
      <c r="H421" s="78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</row>
    <row r="422" spans="1:21" x14ac:dyDescent="0.25">
      <c r="A422" s="78"/>
      <c r="B422" s="25"/>
      <c r="C422" s="79"/>
      <c r="D422" s="74"/>
      <c r="E422" s="77"/>
      <c r="F422" s="78"/>
      <c r="G422" s="78"/>
      <c r="H422" s="78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</row>
    <row r="423" spans="1:21" x14ac:dyDescent="0.25">
      <c r="A423" s="78"/>
      <c r="B423" s="25"/>
      <c r="C423" s="79"/>
      <c r="D423" s="74"/>
      <c r="E423" s="77"/>
      <c r="F423" s="78"/>
      <c r="G423" s="78"/>
      <c r="H423" s="78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</row>
    <row r="424" spans="1:21" x14ac:dyDescent="0.25">
      <c r="A424" s="78"/>
      <c r="B424" s="25"/>
      <c r="C424" s="79"/>
      <c r="D424" s="74"/>
      <c r="E424" s="77"/>
      <c r="F424" s="78"/>
      <c r="G424" s="78"/>
      <c r="H424" s="78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</row>
    <row r="425" spans="1:21" x14ac:dyDescent="0.25">
      <c r="A425" s="78"/>
      <c r="B425" s="25"/>
      <c r="C425" s="79"/>
      <c r="D425" s="74"/>
      <c r="E425" s="77"/>
      <c r="F425" s="78"/>
      <c r="G425" s="78"/>
      <c r="H425" s="78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</row>
    <row r="426" spans="1:21" x14ac:dyDescent="0.25">
      <c r="A426" s="78"/>
      <c r="B426" s="25"/>
      <c r="C426" s="79"/>
      <c r="D426" s="74"/>
      <c r="E426" s="77"/>
      <c r="F426" s="78"/>
      <c r="G426" s="78"/>
      <c r="H426" s="78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</row>
    <row r="427" spans="1:21" x14ac:dyDescent="0.25">
      <c r="A427" s="78"/>
      <c r="B427" s="25"/>
      <c r="C427" s="79"/>
      <c r="D427" s="74"/>
      <c r="E427" s="77"/>
      <c r="F427" s="78"/>
      <c r="G427" s="78"/>
      <c r="H427" s="78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</row>
    <row r="428" spans="1:21" x14ac:dyDescent="0.25">
      <c r="A428" s="78"/>
      <c r="B428" s="25"/>
      <c r="C428" s="79"/>
      <c r="D428" s="74"/>
      <c r="E428" s="77"/>
      <c r="F428" s="78"/>
      <c r="G428" s="78"/>
      <c r="H428" s="78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</row>
    <row r="429" spans="1:21" x14ac:dyDescent="0.25">
      <c r="A429" s="78"/>
      <c r="B429" s="25"/>
      <c r="C429" s="79"/>
      <c r="D429" s="74"/>
      <c r="E429" s="77"/>
      <c r="F429" s="78"/>
      <c r="G429" s="78"/>
      <c r="H429" s="78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</row>
    <row r="430" spans="1:21" x14ac:dyDescent="0.25">
      <c r="A430" s="78"/>
      <c r="B430" s="25"/>
      <c r="C430" s="79"/>
      <c r="D430" s="74"/>
      <c r="E430" s="77"/>
      <c r="F430" s="78"/>
      <c r="G430" s="78"/>
      <c r="H430" s="78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</row>
    <row r="431" spans="1:21" x14ac:dyDescent="0.25">
      <c r="A431" s="78"/>
      <c r="B431" s="25"/>
      <c r="C431" s="79"/>
      <c r="D431" s="74"/>
      <c r="E431" s="77"/>
      <c r="F431" s="78"/>
      <c r="G431" s="78"/>
      <c r="H431" s="78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</row>
    <row r="432" spans="1:21" x14ac:dyDescent="0.25">
      <c r="A432" s="78"/>
      <c r="B432" s="25"/>
      <c r="C432" s="79"/>
      <c r="D432" s="74"/>
      <c r="E432" s="77"/>
      <c r="F432" s="78"/>
      <c r="G432" s="78"/>
      <c r="H432" s="78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</row>
    <row r="433" spans="1:21" x14ac:dyDescent="0.25">
      <c r="A433" s="78"/>
      <c r="B433" s="25"/>
      <c r="C433" s="79"/>
      <c r="D433" s="74"/>
      <c r="E433" s="77"/>
      <c r="F433" s="78"/>
      <c r="G433" s="78"/>
      <c r="H433" s="78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</row>
    <row r="434" spans="1:21" x14ac:dyDescent="0.25">
      <c r="A434" s="78"/>
      <c r="B434" s="25"/>
      <c r="C434" s="79"/>
      <c r="D434" s="74"/>
      <c r="E434" s="77"/>
      <c r="F434" s="78"/>
      <c r="G434" s="78"/>
      <c r="H434" s="78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</row>
    <row r="435" spans="1:21" x14ac:dyDescent="0.25">
      <c r="A435" s="78"/>
      <c r="B435" s="25"/>
      <c r="C435" s="79"/>
      <c r="D435" s="74"/>
      <c r="E435" s="77"/>
      <c r="F435" s="78"/>
      <c r="G435" s="78"/>
      <c r="H435" s="78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</row>
    <row r="436" spans="1:21" x14ac:dyDescent="0.25">
      <c r="A436" s="78"/>
      <c r="B436" s="25"/>
      <c r="C436" s="79"/>
      <c r="D436" s="74"/>
      <c r="E436" s="77"/>
      <c r="F436" s="78"/>
      <c r="G436" s="78"/>
      <c r="H436" s="78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</row>
    <row r="437" spans="1:21" x14ac:dyDescent="0.25">
      <c r="A437" s="78"/>
      <c r="B437" s="25"/>
      <c r="C437" s="79"/>
      <c r="D437" s="74"/>
      <c r="E437" s="77"/>
      <c r="F437" s="78"/>
      <c r="G437" s="78"/>
      <c r="H437" s="78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</row>
    <row r="438" spans="1:21" x14ac:dyDescent="0.25">
      <c r="A438" s="78"/>
      <c r="B438" s="25"/>
      <c r="C438" s="79"/>
      <c r="D438" s="74"/>
      <c r="E438" s="77"/>
      <c r="F438" s="78"/>
      <c r="G438" s="78"/>
      <c r="H438" s="78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</row>
    <row r="439" spans="1:21" x14ac:dyDescent="0.25">
      <c r="A439" s="78"/>
      <c r="B439" s="25"/>
      <c r="C439" s="79"/>
      <c r="D439" s="74"/>
      <c r="E439" s="77"/>
      <c r="F439" s="78"/>
      <c r="G439" s="78"/>
      <c r="H439" s="78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</row>
    <row r="440" spans="1:21" x14ac:dyDescent="0.25">
      <c r="A440" s="78"/>
      <c r="B440" s="25"/>
      <c r="C440" s="79"/>
      <c r="D440" s="74"/>
      <c r="E440" s="77"/>
      <c r="F440" s="78"/>
      <c r="G440" s="78"/>
      <c r="H440" s="78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</row>
    <row r="441" spans="1:21" x14ac:dyDescent="0.25">
      <c r="A441" s="78"/>
      <c r="B441" s="25"/>
      <c r="C441" s="79"/>
      <c r="D441" s="74"/>
      <c r="E441" s="77"/>
      <c r="F441" s="78"/>
      <c r="G441" s="78"/>
      <c r="H441" s="78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</row>
    <row r="442" spans="1:21" x14ac:dyDescent="0.25">
      <c r="A442" s="78"/>
      <c r="B442" s="25"/>
      <c r="C442" s="79"/>
      <c r="D442" s="74"/>
      <c r="E442" s="77"/>
      <c r="F442" s="78"/>
      <c r="G442" s="78"/>
      <c r="H442" s="78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</row>
    <row r="443" spans="1:21" x14ac:dyDescent="0.25">
      <c r="A443" s="78"/>
      <c r="B443" s="25"/>
      <c r="C443" s="79"/>
      <c r="D443" s="74"/>
      <c r="E443" s="77"/>
      <c r="F443" s="78"/>
      <c r="G443" s="78"/>
      <c r="H443" s="78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</row>
    <row r="444" spans="1:21" x14ac:dyDescent="0.25">
      <c r="A444" s="78"/>
      <c r="B444" s="25"/>
      <c r="C444" s="79"/>
      <c r="D444" s="74"/>
      <c r="E444" s="77"/>
      <c r="F444" s="78"/>
      <c r="G444" s="78"/>
      <c r="H444" s="78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</row>
    <row r="445" spans="1:21" x14ac:dyDescent="0.25">
      <c r="A445" s="78"/>
      <c r="B445" s="25"/>
      <c r="C445" s="79"/>
      <c r="D445" s="74"/>
      <c r="E445" s="77"/>
      <c r="F445" s="78"/>
      <c r="G445" s="78"/>
      <c r="H445" s="78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</row>
    <row r="446" spans="1:21" x14ac:dyDescent="0.25">
      <c r="A446" s="78"/>
      <c r="B446" s="25"/>
      <c r="C446" s="79"/>
      <c r="D446" s="74"/>
      <c r="E446" s="77"/>
      <c r="F446" s="78"/>
      <c r="G446" s="78"/>
      <c r="H446" s="78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</row>
    <row r="447" spans="1:21" x14ac:dyDescent="0.25">
      <c r="A447" s="78"/>
      <c r="B447" s="25"/>
      <c r="C447" s="79"/>
      <c r="D447" s="74"/>
      <c r="E447" s="77"/>
      <c r="F447" s="78"/>
      <c r="G447" s="78"/>
      <c r="H447" s="78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</row>
    <row r="448" spans="1:21" x14ac:dyDescent="0.25">
      <c r="A448" s="78"/>
      <c r="B448" s="25"/>
      <c r="C448" s="79"/>
      <c r="D448" s="74"/>
      <c r="E448" s="77"/>
      <c r="F448" s="78"/>
      <c r="G448" s="78"/>
      <c r="H448" s="78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</row>
    <row r="449" spans="1:21" x14ac:dyDescent="0.25">
      <c r="A449" s="78"/>
      <c r="B449" s="25"/>
      <c r="C449" s="79"/>
      <c r="D449" s="74"/>
      <c r="E449" s="77"/>
      <c r="F449" s="78"/>
      <c r="G449" s="78"/>
      <c r="H449" s="78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</row>
    <row r="450" spans="1:21" x14ac:dyDescent="0.25">
      <c r="A450" s="78"/>
      <c r="B450" s="25"/>
      <c r="C450" s="79"/>
      <c r="D450" s="74"/>
      <c r="E450" s="77"/>
      <c r="F450" s="78"/>
      <c r="G450" s="78"/>
      <c r="H450" s="78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</row>
    <row r="451" spans="1:21" x14ac:dyDescent="0.25">
      <c r="A451" s="78"/>
      <c r="B451" s="25"/>
      <c r="C451" s="79"/>
      <c r="D451" s="74"/>
      <c r="E451" s="77"/>
      <c r="F451" s="78"/>
      <c r="G451" s="78"/>
      <c r="H451" s="78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</row>
    <row r="452" spans="1:21" x14ac:dyDescent="0.25">
      <c r="A452" s="78"/>
      <c r="B452" s="25"/>
      <c r="C452" s="79"/>
      <c r="D452" s="74"/>
      <c r="E452" s="77"/>
      <c r="F452" s="78"/>
      <c r="G452" s="78"/>
      <c r="H452" s="78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</row>
    <row r="453" spans="1:21" x14ac:dyDescent="0.25">
      <c r="A453" s="78"/>
      <c r="B453" s="25"/>
      <c r="C453" s="79"/>
      <c r="D453" s="74"/>
      <c r="E453" s="77"/>
      <c r="F453" s="78"/>
      <c r="G453" s="78"/>
      <c r="H453" s="78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</row>
    <row r="454" spans="1:21" x14ac:dyDescent="0.25">
      <c r="A454" s="78"/>
      <c r="B454" s="25"/>
      <c r="C454" s="79"/>
      <c r="D454" s="74"/>
      <c r="E454" s="77"/>
      <c r="F454" s="78"/>
      <c r="G454" s="78"/>
      <c r="H454" s="78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</row>
    <row r="455" spans="1:21" x14ac:dyDescent="0.25">
      <c r="A455" s="78"/>
      <c r="B455" s="25"/>
      <c r="C455" s="79"/>
      <c r="D455" s="74"/>
      <c r="E455" s="77"/>
      <c r="F455" s="78"/>
      <c r="G455" s="78"/>
      <c r="H455" s="78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</row>
    <row r="456" spans="1:21" x14ac:dyDescent="0.25">
      <c r="A456" s="78"/>
      <c r="B456" s="25"/>
      <c r="C456" s="79"/>
      <c r="D456" s="74"/>
      <c r="E456" s="77"/>
      <c r="F456" s="78"/>
      <c r="G456" s="78"/>
      <c r="H456" s="78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</row>
    <row r="457" spans="1:21" x14ac:dyDescent="0.25">
      <c r="A457" s="78"/>
      <c r="B457" s="25"/>
      <c r="C457" s="79"/>
      <c r="D457" s="74"/>
      <c r="E457" s="77"/>
      <c r="F457" s="78"/>
      <c r="G457" s="78"/>
      <c r="H457" s="78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</row>
    <row r="458" spans="1:21" x14ac:dyDescent="0.25">
      <c r="A458" s="78"/>
      <c r="B458" s="25"/>
      <c r="C458" s="79"/>
      <c r="D458" s="74"/>
      <c r="E458" s="77"/>
      <c r="F458" s="78"/>
      <c r="G458" s="78"/>
      <c r="H458" s="78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</row>
    <row r="459" spans="1:21" x14ac:dyDescent="0.25">
      <c r="A459" s="78"/>
      <c r="B459" s="25"/>
      <c r="C459" s="79"/>
      <c r="D459" s="74"/>
      <c r="E459" s="77"/>
      <c r="F459" s="78"/>
      <c r="G459" s="78"/>
      <c r="H459" s="78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</row>
    <row r="460" spans="1:21" x14ac:dyDescent="0.25">
      <c r="A460" s="78"/>
      <c r="B460" s="25"/>
      <c r="C460" s="79"/>
      <c r="D460" s="74"/>
      <c r="E460" s="77"/>
      <c r="F460" s="78"/>
      <c r="G460" s="78"/>
      <c r="H460" s="78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</row>
    <row r="461" spans="1:21" x14ac:dyDescent="0.25">
      <c r="A461" s="78"/>
      <c r="B461" s="25"/>
      <c r="C461" s="79"/>
      <c r="D461" s="74"/>
      <c r="E461" s="77"/>
      <c r="F461" s="78"/>
      <c r="G461" s="78"/>
      <c r="H461" s="78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</row>
    <row r="462" spans="1:21" x14ac:dyDescent="0.25">
      <c r="A462" s="78"/>
      <c r="B462" s="25"/>
      <c r="C462" s="79"/>
      <c r="D462" s="74"/>
      <c r="E462" s="77"/>
      <c r="F462" s="78"/>
      <c r="G462" s="78"/>
      <c r="H462" s="78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</row>
    <row r="463" spans="1:21" x14ac:dyDescent="0.25">
      <c r="A463" s="78"/>
      <c r="B463" s="25"/>
      <c r="C463" s="79"/>
      <c r="D463" s="74"/>
      <c r="E463" s="77"/>
      <c r="F463" s="78"/>
      <c r="G463" s="78"/>
      <c r="H463" s="78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</row>
    <row r="464" spans="1:21" x14ac:dyDescent="0.25">
      <c r="A464" s="78"/>
      <c r="B464" s="25"/>
      <c r="C464" s="79"/>
      <c r="D464" s="74"/>
      <c r="E464" s="77"/>
      <c r="F464" s="78"/>
      <c r="G464" s="78"/>
      <c r="H464" s="78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</row>
    <row r="465" spans="1:21" x14ac:dyDescent="0.25">
      <c r="A465" s="78"/>
      <c r="B465" s="25"/>
      <c r="C465" s="79"/>
      <c r="D465" s="74"/>
      <c r="E465" s="77"/>
      <c r="F465" s="78"/>
      <c r="G465" s="78"/>
      <c r="H465" s="78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</row>
    <row r="466" spans="1:21" x14ac:dyDescent="0.25">
      <c r="A466" s="78"/>
      <c r="B466" s="25"/>
      <c r="C466" s="79"/>
      <c r="D466" s="74"/>
      <c r="E466" s="77"/>
      <c r="F466" s="78"/>
      <c r="G466" s="78"/>
      <c r="H466" s="78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</row>
    <row r="467" spans="1:21" x14ac:dyDescent="0.25">
      <c r="A467" s="78"/>
      <c r="B467" s="25"/>
      <c r="C467" s="79"/>
      <c r="D467" s="74"/>
      <c r="E467" s="77"/>
      <c r="F467" s="78"/>
      <c r="G467" s="78"/>
      <c r="H467" s="78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</row>
    <row r="468" spans="1:21" x14ac:dyDescent="0.25">
      <c r="A468" s="78"/>
      <c r="B468" s="25"/>
      <c r="C468" s="79"/>
      <c r="D468" s="74"/>
      <c r="E468" s="77"/>
      <c r="F468" s="78"/>
      <c r="G468" s="78"/>
      <c r="H468" s="78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</row>
    <row r="469" spans="1:21" x14ac:dyDescent="0.25">
      <c r="A469" s="78"/>
      <c r="B469" s="25"/>
      <c r="C469" s="79"/>
      <c r="D469" s="74"/>
      <c r="E469" s="77"/>
      <c r="F469" s="78"/>
      <c r="G469" s="78"/>
      <c r="H469" s="78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</row>
    <row r="470" spans="1:21" x14ac:dyDescent="0.25">
      <c r="A470" s="78"/>
      <c r="B470" s="25"/>
      <c r="C470" s="79"/>
      <c r="D470" s="74"/>
      <c r="E470" s="77"/>
      <c r="F470" s="78"/>
      <c r="G470" s="78"/>
      <c r="H470" s="78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</row>
    <row r="471" spans="1:21" x14ac:dyDescent="0.25">
      <c r="A471" s="78"/>
      <c r="B471" s="25"/>
      <c r="C471" s="79"/>
      <c r="D471" s="74"/>
      <c r="E471" s="77"/>
      <c r="F471" s="78"/>
      <c r="G471" s="78"/>
      <c r="H471" s="78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</row>
    <row r="472" spans="1:21" x14ac:dyDescent="0.25">
      <c r="A472" s="78"/>
      <c r="B472" s="25"/>
      <c r="C472" s="79"/>
      <c r="D472" s="74"/>
      <c r="E472" s="77"/>
      <c r="F472" s="78"/>
      <c r="G472" s="78"/>
      <c r="H472" s="78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</row>
    <row r="473" spans="1:21" x14ac:dyDescent="0.25">
      <c r="A473" s="78"/>
      <c r="B473" s="25"/>
      <c r="C473" s="79"/>
      <c r="D473" s="74"/>
      <c r="E473" s="77"/>
      <c r="F473" s="78"/>
      <c r="G473" s="78"/>
      <c r="H473" s="78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</row>
    <row r="474" spans="1:21" x14ac:dyDescent="0.25">
      <c r="A474" s="78"/>
      <c r="B474" s="25"/>
      <c r="C474" s="79"/>
      <c r="D474" s="74"/>
      <c r="E474" s="77"/>
      <c r="F474" s="78"/>
      <c r="G474" s="78"/>
      <c r="H474" s="78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</row>
    <row r="475" spans="1:21" x14ac:dyDescent="0.25">
      <c r="A475" s="78"/>
      <c r="B475" s="25"/>
      <c r="C475" s="79"/>
      <c r="D475" s="74"/>
      <c r="E475" s="77"/>
      <c r="F475" s="78"/>
      <c r="G475" s="78"/>
      <c r="H475" s="78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</row>
    <row r="476" spans="1:21" x14ac:dyDescent="0.25">
      <c r="A476" s="78"/>
      <c r="B476" s="25"/>
      <c r="C476" s="79"/>
      <c r="D476" s="74"/>
      <c r="E476" s="77"/>
      <c r="F476" s="78"/>
      <c r="G476" s="78"/>
      <c r="H476" s="78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</row>
    <row r="477" spans="1:21" x14ac:dyDescent="0.25">
      <c r="A477" s="78"/>
      <c r="B477" s="25"/>
      <c r="C477" s="79"/>
      <c r="D477" s="74"/>
      <c r="E477" s="77"/>
      <c r="F477" s="78"/>
      <c r="G477" s="78"/>
      <c r="H477" s="78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</row>
    <row r="478" spans="1:21" x14ac:dyDescent="0.25">
      <c r="A478" s="78"/>
      <c r="B478" s="25"/>
      <c r="C478" s="79"/>
      <c r="D478" s="74"/>
      <c r="E478" s="77"/>
      <c r="F478" s="78"/>
      <c r="G478" s="78"/>
      <c r="H478" s="78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</row>
    <row r="479" spans="1:21" x14ac:dyDescent="0.25">
      <c r="A479" s="78"/>
      <c r="B479" s="25"/>
      <c r="C479" s="79"/>
      <c r="D479" s="74"/>
      <c r="E479" s="77"/>
      <c r="F479" s="78"/>
      <c r="G479" s="78"/>
      <c r="H479" s="78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</row>
    <row r="480" spans="1:21" x14ac:dyDescent="0.25">
      <c r="A480" s="78"/>
      <c r="B480" s="25"/>
      <c r="C480" s="79"/>
      <c r="D480" s="74"/>
      <c r="E480" s="77"/>
      <c r="F480" s="78"/>
      <c r="G480" s="78"/>
      <c r="H480" s="78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</row>
    <row r="481" spans="1:21" x14ac:dyDescent="0.25">
      <c r="A481" s="78"/>
      <c r="B481" s="25"/>
      <c r="C481" s="79"/>
      <c r="D481" s="74"/>
      <c r="E481" s="77"/>
      <c r="F481" s="78"/>
      <c r="G481" s="78"/>
      <c r="H481" s="78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</row>
    <row r="482" spans="1:21" x14ac:dyDescent="0.25">
      <c r="A482" s="78"/>
      <c r="B482" s="25"/>
      <c r="C482" s="79"/>
      <c r="D482" s="74"/>
      <c r="E482" s="77"/>
      <c r="F482" s="78"/>
      <c r="G482" s="78"/>
      <c r="H482" s="78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</row>
    <row r="483" spans="1:21" x14ac:dyDescent="0.25">
      <c r="A483" s="78"/>
      <c r="B483" s="25"/>
      <c r="C483" s="79"/>
      <c r="D483" s="74"/>
      <c r="E483" s="77"/>
      <c r="F483" s="78"/>
      <c r="G483" s="78"/>
      <c r="H483" s="78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</row>
    <row r="484" spans="1:21" x14ac:dyDescent="0.25">
      <c r="A484" s="78"/>
      <c r="B484" s="25"/>
      <c r="C484" s="79"/>
      <c r="D484" s="74"/>
      <c r="E484" s="77"/>
      <c r="F484" s="78"/>
      <c r="G484" s="78"/>
      <c r="H484" s="78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</row>
    <row r="485" spans="1:21" x14ac:dyDescent="0.25">
      <c r="A485" s="78"/>
      <c r="B485" s="25"/>
      <c r="C485" s="79"/>
      <c r="D485" s="74"/>
      <c r="E485" s="77"/>
      <c r="F485" s="78"/>
      <c r="G485" s="78"/>
      <c r="H485" s="78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</row>
    <row r="486" spans="1:21" x14ac:dyDescent="0.25">
      <c r="A486" s="78"/>
      <c r="B486" s="25"/>
      <c r="C486" s="79"/>
      <c r="D486" s="74"/>
      <c r="E486" s="77"/>
      <c r="F486" s="78"/>
      <c r="G486" s="78"/>
      <c r="H486" s="78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</row>
    <row r="487" spans="1:21" x14ac:dyDescent="0.25">
      <c r="A487" s="78"/>
      <c r="B487" s="25"/>
      <c r="C487" s="79"/>
      <c r="D487" s="74"/>
      <c r="E487" s="77"/>
      <c r="F487" s="78"/>
      <c r="G487" s="78"/>
      <c r="H487" s="78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</row>
    <row r="488" spans="1:21" x14ac:dyDescent="0.25">
      <c r="A488" s="78"/>
      <c r="B488" s="25"/>
      <c r="C488" s="79"/>
      <c r="D488" s="74"/>
      <c r="E488" s="77"/>
      <c r="F488" s="78"/>
      <c r="G488" s="78"/>
      <c r="H488" s="78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</row>
    <row r="489" spans="1:21" x14ac:dyDescent="0.25">
      <c r="A489" s="78"/>
      <c r="B489" s="25"/>
      <c r="C489" s="79"/>
      <c r="D489" s="74"/>
      <c r="E489" s="77"/>
      <c r="F489" s="78"/>
      <c r="G489" s="78"/>
      <c r="H489" s="78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</row>
    <row r="490" spans="1:21" x14ac:dyDescent="0.25">
      <c r="A490" s="78"/>
      <c r="B490" s="25"/>
      <c r="C490" s="79"/>
      <c r="D490" s="74"/>
      <c r="E490" s="77"/>
      <c r="F490" s="78"/>
      <c r="G490" s="78"/>
      <c r="H490" s="78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</row>
    <row r="491" spans="1:21" x14ac:dyDescent="0.25">
      <c r="A491" s="78"/>
      <c r="B491" s="25"/>
      <c r="C491" s="79"/>
      <c r="D491" s="74"/>
      <c r="E491" s="77"/>
      <c r="F491" s="78"/>
      <c r="G491" s="78"/>
      <c r="H491" s="78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</row>
    <row r="492" spans="1:21" x14ac:dyDescent="0.25">
      <c r="A492" s="78"/>
      <c r="B492" s="25"/>
      <c r="C492" s="79"/>
      <c r="D492" s="74"/>
      <c r="E492" s="77"/>
      <c r="F492" s="78"/>
      <c r="G492" s="78"/>
      <c r="H492" s="78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</row>
    <row r="493" spans="1:21" x14ac:dyDescent="0.25">
      <c r="A493" s="78"/>
      <c r="B493" s="25"/>
      <c r="C493" s="79"/>
      <c r="D493" s="74"/>
      <c r="E493" s="77"/>
      <c r="F493" s="78"/>
      <c r="G493" s="78"/>
      <c r="H493" s="78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</row>
    <row r="494" spans="1:21" x14ac:dyDescent="0.25">
      <c r="A494" s="78"/>
      <c r="B494" s="25"/>
      <c r="C494" s="79"/>
      <c r="D494" s="74"/>
      <c r="E494" s="77"/>
      <c r="F494" s="78"/>
      <c r="G494" s="78"/>
      <c r="H494" s="78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</row>
    <row r="495" spans="1:21" x14ac:dyDescent="0.25">
      <c r="A495" s="78"/>
      <c r="B495" s="25"/>
      <c r="C495" s="79"/>
      <c r="D495" s="74"/>
      <c r="E495" s="77"/>
      <c r="F495" s="78"/>
      <c r="G495" s="78"/>
      <c r="H495" s="78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</row>
    <row r="496" spans="1:21" x14ac:dyDescent="0.25">
      <c r="A496" s="78"/>
      <c r="B496" s="25"/>
      <c r="C496" s="79"/>
      <c r="D496" s="74"/>
      <c r="E496" s="77"/>
      <c r="F496" s="78"/>
      <c r="G496" s="78"/>
      <c r="H496" s="78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</row>
    <row r="497" spans="1:21" x14ac:dyDescent="0.25">
      <c r="A497" s="78"/>
      <c r="B497" s="25"/>
      <c r="C497" s="79"/>
      <c r="D497" s="74"/>
      <c r="E497" s="77"/>
      <c r="F497" s="78"/>
      <c r="G497" s="78"/>
      <c r="H497" s="78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</row>
    <row r="498" spans="1:21" x14ac:dyDescent="0.25">
      <c r="A498" s="78"/>
      <c r="B498" s="25"/>
      <c r="C498" s="79"/>
      <c r="D498" s="74"/>
      <c r="E498" s="77"/>
      <c r="F498" s="78"/>
      <c r="G498" s="78"/>
      <c r="H498" s="78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</row>
    <row r="499" spans="1:21" x14ac:dyDescent="0.25">
      <c r="A499" s="78"/>
      <c r="B499" s="25"/>
      <c r="C499" s="79"/>
      <c r="D499" s="74"/>
      <c r="E499" s="77"/>
      <c r="F499" s="78"/>
      <c r="G499" s="78"/>
      <c r="H499" s="78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</row>
    <row r="500" spans="1:21" x14ac:dyDescent="0.25">
      <c r="A500" s="78"/>
      <c r="B500" s="25"/>
      <c r="C500" s="79"/>
      <c r="D500" s="74"/>
      <c r="E500" s="77"/>
      <c r="F500" s="78"/>
      <c r="G500" s="78"/>
      <c r="H500" s="78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</row>
    <row r="501" spans="1:21" x14ac:dyDescent="0.25">
      <c r="A501" s="78"/>
      <c r="B501" s="25"/>
      <c r="C501" s="79"/>
      <c r="D501" s="74"/>
      <c r="E501" s="77"/>
      <c r="F501" s="78"/>
      <c r="G501" s="78"/>
      <c r="H501" s="78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</row>
    <row r="502" spans="1:21" x14ac:dyDescent="0.25">
      <c r="A502" s="78"/>
      <c r="B502" s="25"/>
      <c r="C502" s="79"/>
      <c r="D502" s="74"/>
      <c r="E502" s="77"/>
      <c r="F502" s="78"/>
      <c r="G502" s="78"/>
      <c r="H502" s="78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</row>
    <row r="503" spans="1:21" x14ac:dyDescent="0.25">
      <c r="A503" s="78"/>
      <c r="B503" s="25"/>
      <c r="C503" s="79"/>
      <c r="D503" s="74"/>
      <c r="E503" s="77"/>
      <c r="F503" s="78"/>
      <c r="G503" s="78"/>
      <c r="H503" s="78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</row>
    <row r="504" spans="1:21" x14ac:dyDescent="0.25">
      <c r="A504" s="78"/>
      <c r="B504" s="25"/>
      <c r="C504" s="79"/>
      <c r="D504" s="74"/>
      <c r="E504" s="77"/>
      <c r="F504" s="78"/>
      <c r="G504" s="78"/>
      <c r="H504" s="78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</row>
    <row r="505" spans="1:21" x14ac:dyDescent="0.25">
      <c r="A505" s="78"/>
      <c r="B505" s="25"/>
      <c r="C505" s="79"/>
      <c r="D505" s="74"/>
      <c r="E505" s="77"/>
      <c r="F505" s="78"/>
      <c r="G505" s="78"/>
      <c r="H505" s="78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</row>
    <row r="506" spans="1:21" x14ac:dyDescent="0.25">
      <c r="A506" s="78"/>
      <c r="B506" s="25"/>
      <c r="C506" s="79"/>
      <c r="D506" s="74"/>
      <c r="E506" s="77"/>
      <c r="F506" s="78"/>
      <c r="G506" s="78"/>
      <c r="H506" s="78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</row>
    <row r="507" spans="1:21" x14ac:dyDescent="0.25">
      <c r="A507" s="78"/>
      <c r="B507" s="25"/>
      <c r="C507" s="79"/>
      <c r="D507" s="74"/>
      <c r="E507" s="77"/>
      <c r="F507" s="78"/>
      <c r="G507" s="78"/>
      <c r="H507" s="78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</row>
    <row r="508" spans="1:21" x14ac:dyDescent="0.25">
      <c r="A508" s="78"/>
      <c r="B508" s="25"/>
      <c r="C508" s="79"/>
      <c r="D508" s="74"/>
      <c r="E508" s="77"/>
      <c r="F508" s="78"/>
      <c r="G508" s="78"/>
      <c r="H508" s="78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</row>
    <row r="509" spans="1:21" x14ac:dyDescent="0.25">
      <c r="A509" s="78"/>
      <c r="B509" s="25"/>
      <c r="C509" s="79"/>
      <c r="D509" s="74"/>
      <c r="E509" s="77"/>
      <c r="F509" s="78"/>
      <c r="G509" s="78"/>
      <c r="H509" s="78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</row>
    <row r="510" spans="1:21" x14ac:dyDescent="0.25">
      <c r="A510" s="78"/>
      <c r="B510" s="25"/>
      <c r="C510" s="79"/>
      <c r="D510" s="74"/>
      <c r="E510" s="77"/>
      <c r="F510" s="78"/>
      <c r="G510" s="78"/>
      <c r="H510" s="78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</row>
    <row r="511" spans="1:21" x14ac:dyDescent="0.25">
      <c r="A511" s="78"/>
      <c r="B511" s="25"/>
      <c r="C511" s="79"/>
      <c r="D511" s="74"/>
      <c r="E511" s="77"/>
      <c r="F511" s="78"/>
      <c r="G511" s="78"/>
      <c r="H511" s="78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</row>
    <row r="512" spans="1:21" x14ac:dyDescent="0.25">
      <c r="A512" s="78"/>
      <c r="B512" s="25"/>
      <c r="C512" s="79"/>
      <c r="D512" s="74"/>
      <c r="E512" s="77"/>
      <c r="F512" s="78"/>
      <c r="G512" s="78"/>
      <c r="H512" s="78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</row>
    <row r="513" spans="1:21" x14ac:dyDescent="0.25">
      <c r="A513" s="78"/>
      <c r="B513" s="25"/>
      <c r="C513" s="79"/>
      <c r="D513" s="74"/>
      <c r="E513" s="77"/>
      <c r="F513" s="78"/>
      <c r="G513" s="78"/>
      <c r="H513" s="78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</row>
    <row r="514" spans="1:21" x14ac:dyDescent="0.25">
      <c r="A514" s="78"/>
      <c r="B514" s="25"/>
      <c r="C514" s="79"/>
      <c r="D514" s="74"/>
      <c r="E514" s="77"/>
      <c r="F514" s="78"/>
      <c r="G514" s="78"/>
      <c r="H514" s="78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</row>
    <row r="515" spans="1:21" x14ac:dyDescent="0.25">
      <c r="A515" s="78"/>
      <c r="B515" s="25"/>
      <c r="C515" s="79"/>
      <c r="D515" s="74"/>
      <c r="E515" s="77"/>
      <c r="F515" s="78"/>
      <c r="G515" s="78"/>
      <c r="H515" s="78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</row>
    <row r="516" spans="1:21" x14ac:dyDescent="0.25">
      <c r="A516" s="78"/>
      <c r="B516" s="25"/>
      <c r="C516" s="79"/>
      <c r="D516" s="74"/>
      <c r="E516" s="77"/>
      <c r="F516" s="78"/>
      <c r="G516" s="78"/>
      <c r="H516" s="78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</row>
    <row r="517" spans="1:21" x14ac:dyDescent="0.25">
      <c r="A517" s="78"/>
      <c r="B517" s="25"/>
      <c r="C517" s="79"/>
      <c r="D517" s="74"/>
      <c r="E517" s="77"/>
      <c r="F517" s="78"/>
      <c r="G517" s="78"/>
      <c r="H517" s="78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</row>
    <row r="518" spans="1:21" x14ac:dyDescent="0.25">
      <c r="A518" s="78"/>
      <c r="B518" s="25"/>
      <c r="C518" s="79"/>
      <c r="D518" s="74"/>
      <c r="E518" s="77"/>
      <c r="F518" s="78"/>
      <c r="G518" s="78"/>
      <c r="H518" s="78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</row>
    <row r="519" spans="1:21" x14ac:dyDescent="0.25">
      <c r="A519" s="78"/>
      <c r="B519" s="25"/>
      <c r="C519" s="79"/>
      <c r="D519" s="74"/>
      <c r="E519" s="77"/>
      <c r="F519" s="78"/>
      <c r="G519" s="78"/>
      <c r="H519" s="78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</row>
    <row r="520" spans="1:21" x14ac:dyDescent="0.25">
      <c r="A520" s="78"/>
      <c r="B520" s="25"/>
      <c r="C520" s="79"/>
      <c r="D520" s="74"/>
      <c r="E520" s="77"/>
      <c r="F520" s="78"/>
      <c r="G520" s="78"/>
      <c r="H520" s="78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</row>
    <row r="521" spans="1:21" x14ac:dyDescent="0.25">
      <c r="A521" s="78"/>
      <c r="B521" s="25"/>
      <c r="C521" s="79"/>
      <c r="D521" s="74"/>
      <c r="E521" s="77"/>
      <c r="F521" s="78"/>
      <c r="G521" s="78"/>
      <c r="H521" s="78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</row>
    <row r="522" spans="1:21" x14ac:dyDescent="0.25">
      <c r="A522" s="78"/>
      <c r="B522" s="25"/>
      <c r="C522" s="79"/>
      <c r="D522" s="74"/>
      <c r="E522" s="77"/>
      <c r="F522" s="78"/>
      <c r="G522" s="78"/>
      <c r="H522" s="78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</row>
    <row r="523" spans="1:21" x14ac:dyDescent="0.25">
      <c r="A523" s="78"/>
      <c r="B523" s="25"/>
      <c r="C523" s="79"/>
      <c r="D523" s="74"/>
      <c r="E523" s="77"/>
      <c r="F523" s="78"/>
      <c r="G523" s="78"/>
      <c r="H523" s="78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</row>
    <row r="524" spans="1:21" x14ac:dyDescent="0.25">
      <c r="A524" s="78"/>
      <c r="B524" s="25"/>
      <c r="C524" s="79"/>
      <c r="D524" s="74"/>
      <c r="E524" s="77"/>
      <c r="F524" s="78"/>
      <c r="G524" s="78"/>
      <c r="H524" s="78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</row>
    <row r="525" spans="1:21" x14ac:dyDescent="0.25">
      <c r="A525" s="78"/>
      <c r="B525" s="25"/>
      <c r="C525" s="79"/>
      <c r="D525" s="74"/>
      <c r="E525" s="77"/>
      <c r="F525" s="78"/>
      <c r="G525" s="78"/>
      <c r="H525" s="78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</row>
    <row r="526" spans="1:21" x14ac:dyDescent="0.25">
      <c r="A526" s="78"/>
      <c r="B526" s="25"/>
      <c r="C526" s="79"/>
      <c r="D526" s="74"/>
      <c r="E526" s="77"/>
      <c r="F526" s="78"/>
      <c r="G526" s="78"/>
      <c r="H526" s="78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</row>
    <row r="527" spans="1:21" x14ac:dyDescent="0.25">
      <c r="A527" s="78"/>
      <c r="B527" s="25"/>
      <c r="C527" s="79"/>
      <c r="D527" s="74"/>
      <c r="E527" s="77"/>
      <c r="F527" s="78"/>
      <c r="G527" s="78"/>
      <c r="H527" s="78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</row>
    <row r="528" spans="1:21" x14ac:dyDescent="0.25">
      <c r="A528" s="78"/>
      <c r="B528" s="25"/>
      <c r="C528" s="79"/>
      <c r="D528" s="74"/>
      <c r="E528" s="77"/>
      <c r="F528" s="78"/>
      <c r="G528" s="78"/>
      <c r="H528" s="78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</row>
    <row r="529" spans="1:21" x14ac:dyDescent="0.25">
      <c r="A529" s="78"/>
      <c r="B529" s="25"/>
      <c r="C529" s="79"/>
      <c r="D529" s="74"/>
      <c r="E529" s="77"/>
      <c r="F529" s="78"/>
      <c r="G529" s="78"/>
      <c r="H529" s="78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</row>
    <row r="530" spans="1:21" x14ac:dyDescent="0.25">
      <c r="A530" s="78"/>
      <c r="B530" s="25"/>
      <c r="C530" s="79"/>
      <c r="D530" s="74"/>
      <c r="E530" s="77"/>
      <c r="F530" s="78"/>
      <c r="G530" s="78"/>
      <c r="H530" s="78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</row>
    <row r="531" spans="1:21" x14ac:dyDescent="0.25">
      <c r="A531" s="78"/>
      <c r="B531" s="25"/>
      <c r="C531" s="79"/>
      <c r="D531" s="74"/>
      <c r="E531" s="77"/>
      <c r="F531" s="78"/>
      <c r="G531" s="78"/>
      <c r="H531" s="78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</row>
    <row r="532" spans="1:21" x14ac:dyDescent="0.25">
      <c r="A532" s="78"/>
      <c r="B532" s="25"/>
      <c r="C532" s="79"/>
      <c r="D532" s="74"/>
      <c r="E532" s="77"/>
      <c r="F532" s="78"/>
      <c r="G532" s="78"/>
      <c r="H532" s="78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</row>
    <row r="533" spans="1:21" x14ac:dyDescent="0.25">
      <c r="A533" s="78"/>
      <c r="B533" s="25"/>
      <c r="C533" s="79"/>
      <c r="D533" s="74"/>
      <c r="E533" s="77"/>
      <c r="F533" s="78"/>
      <c r="G533" s="78"/>
      <c r="H533" s="78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</row>
    <row r="534" spans="1:21" x14ac:dyDescent="0.25">
      <c r="A534" s="78"/>
      <c r="B534" s="25"/>
      <c r="C534" s="79"/>
      <c r="D534" s="74"/>
      <c r="E534" s="77"/>
      <c r="F534" s="78"/>
      <c r="G534" s="78"/>
      <c r="H534" s="78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</row>
    <row r="535" spans="1:21" x14ac:dyDescent="0.25">
      <c r="A535" s="78"/>
      <c r="B535" s="25"/>
      <c r="C535" s="79"/>
      <c r="D535" s="74"/>
      <c r="E535" s="77"/>
      <c r="F535" s="78"/>
      <c r="G535" s="78"/>
      <c r="H535" s="78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</row>
    <row r="536" spans="1:21" x14ac:dyDescent="0.25">
      <c r="A536" s="78"/>
      <c r="B536" s="25"/>
      <c r="C536" s="79"/>
      <c r="D536" s="74"/>
      <c r="E536" s="77"/>
      <c r="F536" s="78"/>
      <c r="G536" s="78"/>
      <c r="H536" s="78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</row>
    <row r="537" spans="1:21" x14ac:dyDescent="0.25">
      <c r="A537" s="78"/>
      <c r="B537" s="25"/>
      <c r="C537" s="79"/>
      <c r="D537" s="74"/>
      <c r="E537" s="77"/>
      <c r="F537" s="78"/>
      <c r="G537" s="78"/>
      <c r="H537" s="78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</row>
    <row r="538" spans="1:21" x14ac:dyDescent="0.25">
      <c r="A538" s="78"/>
      <c r="B538" s="25"/>
      <c r="C538" s="79"/>
      <c r="D538" s="74"/>
      <c r="E538" s="77"/>
      <c r="F538" s="78"/>
      <c r="G538" s="78"/>
      <c r="H538" s="78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</row>
    <row r="539" spans="1:21" x14ac:dyDescent="0.25">
      <c r="A539" s="78"/>
      <c r="B539" s="25"/>
      <c r="C539" s="79"/>
      <c r="D539" s="74"/>
      <c r="E539" s="77"/>
      <c r="F539" s="78"/>
      <c r="G539" s="78"/>
      <c r="H539" s="78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</row>
    <row r="540" spans="1:21" x14ac:dyDescent="0.25">
      <c r="A540" s="78"/>
      <c r="B540" s="25"/>
      <c r="C540" s="79"/>
      <c r="D540" s="74"/>
      <c r="E540" s="77"/>
      <c r="F540" s="78"/>
      <c r="G540" s="78"/>
      <c r="H540" s="78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</row>
    <row r="541" spans="1:21" x14ac:dyDescent="0.25">
      <c r="A541" s="78"/>
      <c r="B541" s="25"/>
      <c r="C541" s="79"/>
      <c r="D541" s="74"/>
      <c r="E541" s="77"/>
      <c r="F541" s="78"/>
      <c r="G541" s="78"/>
      <c r="H541" s="78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</row>
    <row r="542" spans="1:21" x14ac:dyDescent="0.25">
      <c r="A542" s="78"/>
      <c r="B542" s="25"/>
      <c r="C542" s="79"/>
      <c r="D542" s="74"/>
      <c r="E542" s="77"/>
      <c r="F542" s="78"/>
      <c r="G542" s="78"/>
      <c r="H542" s="78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</row>
    <row r="543" spans="1:21" x14ac:dyDescent="0.25">
      <c r="A543" s="78"/>
      <c r="B543" s="25"/>
      <c r="C543" s="79"/>
      <c r="D543" s="74"/>
      <c r="E543" s="77"/>
      <c r="F543" s="78"/>
      <c r="G543" s="78"/>
      <c r="H543" s="78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</row>
    <row r="544" spans="1:21" x14ac:dyDescent="0.25">
      <c r="A544" s="78"/>
      <c r="B544" s="25"/>
      <c r="C544" s="79"/>
      <c r="D544" s="74"/>
      <c r="E544" s="77"/>
      <c r="F544" s="78"/>
      <c r="G544" s="78"/>
      <c r="H544" s="78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</row>
    <row r="545" spans="1:21" x14ac:dyDescent="0.25">
      <c r="A545" s="78"/>
      <c r="B545" s="25"/>
      <c r="C545" s="79"/>
      <c r="D545" s="74"/>
      <c r="E545" s="77"/>
      <c r="F545" s="78"/>
      <c r="G545" s="78"/>
      <c r="H545" s="78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</row>
    <row r="546" spans="1:21" x14ac:dyDescent="0.25">
      <c r="A546" s="78"/>
      <c r="B546" s="25"/>
      <c r="C546" s="79"/>
      <c r="D546" s="74"/>
      <c r="E546" s="77"/>
      <c r="F546" s="78"/>
      <c r="G546" s="78"/>
      <c r="H546" s="78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</row>
    <row r="547" spans="1:21" x14ac:dyDescent="0.25">
      <c r="A547" s="78"/>
      <c r="B547" s="25"/>
      <c r="C547" s="79"/>
      <c r="D547" s="74"/>
      <c r="E547" s="77"/>
      <c r="F547" s="78"/>
      <c r="G547" s="78"/>
      <c r="H547" s="78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</row>
    <row r="548" spans="1:21" x14ac:dyDescent="0.25">
      <c r="A548" s="78"/>
      <c r="B548" s="25"/>
      <c r="C548" s="79"/>
      <c r="D548" s="74"/>
      <c r="E548" s="77"/>
      <c r="F548" s="78"/>
      <c r="G548" s="78"/>
      <c r="H548" s="78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</row>
    <row r="549" spans="1:21" x14ac:dyDescent="0.25">
      <c r="A549" s="78"/>
      <c r="B549" s="25"/>
      <c r="C549" s="79"/>
      <c r="D549" s="74"/>
      <c r="E549" s="77"/>
      <c r="F549" s="78"/>
      <c r="G549" s="78"/>
      <c r="H549" s="78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</row>
    <row r="550" spans="1:21" x14ac:dyDescent="0.25">
      <c r="A550" s="78"/>
      <c r="B550" s="25"/>
      <c r="C550" s="79"/>
      <c r="D550" s="74"/>
      <c r="E550" s="77"/>
      <c r="F550" s="78"/>
      <c r="G550" s="78"/>
      <c r="H550" s="78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</row>
    <row r="551" spans="1:21" x14ac:dyDescent="0.25">
      <c r="A551" s="78"/>
      <c r="B551" s="25"/>
      <c r="C551" s="79"/>
      <c r="D551" s="74"/>
      <c r="E551" s="77"/>
      <c r="F551" s="78"/>
      <c r="G551" s="78"/>
      <c r="H551" s="78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</row>
    <row r="552" spans="1:21" x14ac:dyDescent="0.25">
      <c r="A552" s="78"/>
      <c r="B552" s="25"/>
      <c r="C552" s="79"/>
      <c r="D552" s="74"/>
      <c r="E552" s="77"/>
      <c r="F552" s="78"/>
      <c r="G552" s="78"/>
      <c r="H552" s="78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</row>
    <row r="553" spans="1:21" x14ac:dyDescent="0.25">
      <c r="A553" s="78"/>
      <c r="B553" s="25"/>
      <c r="C553" s="79"/>
      <c r="D553" s="74"/>
      <c r="E553" s="77"/>
      <c r="F553" s="78"/>
      <c r="G553" s="78"/>
      <c r="H553" s="78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</row>
    <row r="554" spans="1:21" x14ac:dyDescent="0.25">
      <c r="A554" s="78"/>
      <c r="B554" s="25"/>
      <c r="C554" s="79"/>
      <c r="D554" s="74"/>
      <c r="E554" s="77"/>
      <c r="F554" s="78"/>
      <c r="G554" s="78"/>
      <c r="H554" s="78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</row>
    <row r="555" spans="1:21" x14ac:dyDescent="0.25">
      <c r="A555" s="78"/>
      <c r="B555" s="25"/>
      <c r="C555" s="79"/>
      <c r="D555" s="74"/>
      <c r="E555" s="77"/>
      <c r="F555" s="78"/>
      <c r="G555" s="78"/>
      <c r="H555" s="78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</row>
    <row r="556" spans="1:21" x14ac:dyDescent="0.25">
      <c r="A556" s="78"/>
      <c r="B556" s="25"/>
      <c r="C556" s="79"/>
      <c r="D556" s="74"/>
      <c r="E556" s="77"/>
      <c r="F556" s="78"/>
      <c r="G556" s="78"/>
      <c r="H556" s="78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</row>
    <row r="557" spans="1:21" x14ac:dyDescent="0.25">
      <c r="A557" s="78"/>
      <c r="B557" s="25"/>
      <c r="C557" s="79"/>
      <c r="D557" s="74"/>
      <c r="E557" s="77"/>
      <c r="F557" s="78"/>
      <c r="G557" s="78"/>
      <c r="H557" s="78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</row>
    <row r="558" spans="1:21" x14ac:dyDescent="0.25">
      <c r="A558" s="78"/>
      <c r="B558" s="25"/>
      <c r="C558" s="79"/>
      <c r="D558" s="74"/>
      <c r="E558" s="77"/>
      <c r="F558" s="78"/>
      <c r="G558" s="78"/>
      <c r="H558" s="78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</row>
    <row r="559" spans="1:21" x14ac:dyDescent="0.25">
      <c r="A559" s="78"/>
      <c r="B559" s="25"/>
      <c r="C559" s="79"/>
      <c r="D559" s="74"/>
      <c r="E559" s="77"/>
      <c r="F559" s="78"/>
      <c r="G559" s="78"/>
      <c r="H559" s="78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</row>
    <row r="560" spans="1:21" x14ac:dyDescent="0.25">
      <c r="A560" s="78"/>
      <c r="B560" s="25"/>
      <c r="C560" s="79"/>
      <c r="D560" s="74"/>
      <c r="E560" s="77"/>
      <c r="F560" s="78"/>
      <c r="G560" s="78"/>
      <c r="H560" s="78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</row>
    <row r="561" spans="1:21" x14ac:dyDescent="0.25">
      <c r="A561" s="78"/>
      <c r="B561" s="25"/>
      <c r="C561" s="79"/>
      <c r="D561" s="74"/>
      <c r="E561" s="77"/>
      <c r="F561" s="78"/>
      <c r="G561" s="78"/>
      <c r="H561" s="78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</row>
    <row r="562" spans="1:21" x14ac:dyDescent="0.25">
      <c r="A562" s="78"/>
      <c r="B562" s="25"/>
      <c r="C562" s="79"/>
      <c r="D562" s="74"/>
      <c r="E562" s="77"/>
      <c r="F562" s="78"/>
      <c r="G562" s="78"/>
      <c r="H562" s="78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</row>
    <row r="563" spans="1:21" x14ac:dyDescent="0.25">
      <c r="A563" s="78"/>
      <c r="B563" s="25"/>
      <c r="C563" s="79"/>
      <c r="D563" s="74"/>
      <c r="E563" s="77"/>
      <c r="F563" s="78"/>
      <c r="G563" s="78"/>
      <c r="H563" s="78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</row>
    <row r="564" spans="1:21" x14ac:dyDescent="0.25">
      <c r="A564" s="78"/>
      <c r="B564" s="25"/>
      <c r="C564" s="79"/>
      <c r="D564" s="74"/>
      <c r="E564" s="77"/>
      <c r="F564" s="78"/>
      <c r="G564" s="78"/>
      <c r="H564" s="78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</row>
    <row r="565" spans="1:21" x14ac:dyDescent="0.25">
      <c r="A565" s="78"/>
      <c r="B565" s="25"/>
      <c r="C565" s="79"/>
      <c r="D565" s="74"/>
      <c r="E565" s="77"/>
      <c r="F565" s="78"/>
      <c r="G565" s="78"/>
      <c r="H565" s="78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</row>
    <row r="566" spans="1:21" x14ac:dyDescent="0.25">
      <c r="A566" s="78"/>
      <c r="B566" s="25"/>
      <c r="C566" s="79"/>
      <c r="D566" s="74"/>
      <c r="E566" s="77"/>
      <c r="F566" s="78"/>
      <c r="G566" s="78"/>
      <c r="H566" s="78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</row>
    <row r="567" spans="1:21" x14ac:dyDescent="0.25">
      <c r="A567" s="78"/>
      <c r="B567" s="25"/>
      <c r="C567" s="79"/>
      <c r="D567" s="74"/>
      <c r="E567" s="77"/>
      <c r="F567" s="78"/>
      <c r="G567" s="78"/>
      <c r="H567" s="78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</row>
    <row r="568" spans="1:21" x14ac:dyDescent="0.25">
      <c r="A568" s="78"/>
      <c r="B568" s="25"/>
      <c r="C568" s="79"/>
      <c r="D568" s="74"/>
      <c r="E568" s="77"/>
      <c r="F568" s="78"/>
      <c r="G568" s="78"/>
      <c r="H568" s="78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</row>
    <row r="569" spans="1:21" x14ac:dyDescent="0.25">
      <c r="A569" s="78"/>
      <c r="B569" s="25"/>
      <c r="C569" s="79"/>
      <c r="D569" s="74"/>
      <c r="E569" s="77"/>
      <c r="F569" s="78"/>
      <c r="G569" s="78"/>
      <c r="H569" s="78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</row>
    <row r="570" spans="1:21" x14ac:dyDescent="0.25">
      <c r="A570" s="78"/>
      <c r="B570" s="25"/>
      <c r="C570" s="79"/>
      <c r="D570" s="74"/>
      <c r="E570" s="77"/>
      <c r="F570" s="78"/>
      <c r="G570" s="78"/>
      <c r="H570" s="78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</row>
    <row r="571" spans="1:21" x14ac:dyDescent="0.25">
      <c r="A571" s="78"/>
      <c r="B571" s="25"/>
      <c r="C571" s="79"/>
      <c r="D571" s="74"/>
      <c r="E571" s="77"/>
      <c r="F571" s="78"/>
      <c r="G571" s="78"/>
      <c r="H571" s="78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</row>
    <row r="572" spans="1:21" x14ac:dyDescent="0.25">
      <c r="A572" s="78"/>
      <c r="B572" s="25"/>
      <c r="C572" s="79"/>
      <c r="D572" s="74"/>
      <c r="E572" s="77"/>
      <c r="F572" s="78"/>
      <c r="G572" s="78"/>
      <c r="H572" s="78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</row>
    <row r="573" spans="1:21" x14ac:dyDescent="0.25">
      <c r="A573" s="78"/>
      <c r="B573" s="25"/>
      <c r="C573" s="79"/>
      <c r="D573" s="74"/>
      <c r="E573" s="77"/>
      <c r="F573" s="78"/>
      <c r="G573" s="78"/>
      <c r="H573" s="78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</row>
    <row r="574" spans="1:21" x14ac:dyDescent="0.25">
      <c r="A574" s="78"/>
      <c r="B574" s="25"/>
      <c r="C574" s="79"/>
      <c r="D574" s="74"/>
      <c r="E574" s="77"/>
      <c r="F574" s="78"/>
      <c r="G574" s="78"/>
      <c r="H574" s="78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</row>
    <row r="575" spans="1:21" x14ac:dyDescent="0.25">
      <c r="A575" s="78"/>
      <c r="B575" s="25"/>
      <c r="C575" s="79"/>
      <c r="D575" s="74"/>
      <c r="E575" s="77"/>
      <c r="F575" s="78"/>
      <c r="G575" s="78"/>
      <c r="H575" s="78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</row>
    <row r="576" spans="1:21" x14ac:dyDescent="0.25">
      <c r="A576" s="78"/>
      <c r="B576" s="25"/>
      <c r="C576" s="79"/>
      <c r="D576" s="74"/>
      <c r="E576" s="77"/>
      <c r="F576" s="78"/>
      <c r="G576" s="78"/>
      <c r="H576" s="78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</row>
    <row r="577" spans="1:21" x14ac:dyDescent="0.25">
      <c r="A577" s="78"/>
      <c r="B577" s="25"/>
      <c r="C577" s="79"/>
      <c r="D577" s="74"/>
      <c r="E577" s="77"/>
      <c r="F577" s="78"/>
      <c r="G577" s="78"/>
      <c r="H577" s="78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</row>
    <row r="578" spans="1:21" x14ac:dyDescent="0.25">
      <c r="A578" s="78"/>
      <c r="B578" s="25"/>
      <c r="C578" s="79"/>
      <c r="D578" s="74"/>
      <c r="E578" s="77"/>
      <c r="F578" s="78"/>
      <c r="G578" s="78"/>
      <c r="H578" s="78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</row>
    <row r="579" spans="1:21" x14ac:dyDescent="0.25">
      <c r="A579" s="78"/>
      <c r="B579" s="25"/>
      <c r="C579" s="79"/>
      <c r="D579" s="74"/>
      <c r="E579" s="77"/>
      <c r="F579" s="78"/>
      <c r="G579" s="78"/>
      <c r="H579" s="78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</row>
    <row r="580" spans="1:21" x14ac:dyDescent="0.25">
      <c r="A580" s="78"/>
      <c r="B580" s="25"/>
      <c r="C580" s="79"/>
      <c r="D580" s="74"/>
      <c r="E580" s="77"/>
      <c r="F580" s="78"/>
      <c r="G580" s="78"/>
      <c r="H580" s="78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</row>
    <row r="581" spans="1:21" x14ac:dyDescent="0.25">
      <c r="A581" s="78"/>
      <c r="B581" s="25"/>
      <c r="C581" s="79"/>
      <c r="D581" s="74"/>
      <c r="E581" s="77"/>
      <c r="F581" s="78"/>
      <c r="G581" s="78"/>
      <c r="H581" s="78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</row>
    <row r="582" spans="1:21" x14ac:dyDescent="0.25">
      <c r="A582" s="78"/>
      <c r="B582" s="25"/>
      <c r="C582" s="79"/>
      <c r="D582" s="74"/>
      <c r="E582" s="77"/>
      <c r="F582" s="78"/>
      <c r="G582" s="78"/>
      <c r="H582" s="78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</row>
    <row r="583" spans="1:21" x14ac:dyDescent="0.25">
      <c r="A583" s="78"/>
      <c r="B583" s="25"/>
      <c r="C583" s="79"/>
      <c r="D583" s="74"/>
      <c r="E583" s="77"/>
      <c r="F583" s="78"/>
      <c r="G583" s="78"/>
      <c r="H583" s="78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</row>
    <row r="584" spans="1:21" x14ac:dyDescent="0.25">
      <c r="A584" s="78"/>
      <c r="B584" s="25"/>
      <c r="C584" s="79"/>
      <c r="D584" s="74"/>
      <c r="E584" s="77"/>
      <c r="F584" s="78"/>
      <c r="G584" s="78"/>
      <c r="H584" s="78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</row>
    <row r="585" spans="1:21" x14ac:dyDescent="0.25">
      <c r="A585" s="78"/>
      <c r="B585" s="25"/>
      <c r="C585" s="79"/>
      <c r="D585" s="74"/>
      <c r="E585" s="77"/>
      <c r="F585" s="78"/>
      <c r="G585" s="78"/>
      <c r="H585" s="78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</row>
    <row r="586" spans="1:21" x14ac:dyDescent="0.25">
      <c r="A586" s="78"/>
      <c r="B586" s="25"/>
      <c r="C586" s="79"/>
      <c r="D586" s="74"/>
      <c r="E586" s="77"/>
      <c r="F586" s="78"/>
      <c r="G586" s="78"/>
      <c r="H586" s="78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</row>
    <row r="587" spans="1:21" x14ac:dyDescent="0.25">
      <c r="A587" s="78"/>
      <c r="B587" s="25"/>
      <c r="C587" s="79"/>
      <c r="D587" s="74"/>
      <c r="E587" s="77"/>
      <c r="F587" s="78"/>
      <c r="G587" s="78"/>
      <c r="H587" s="78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</row>
    <row r="588" spans="1:21" x14ac:dyDescent="0.25">
      <c r="A588" s="78"/>
      <c r="B588" s="25"/>
      <c r="C588" s="79"/>
      <c r="D588" s="74"/>
      <c r="E588" s="77"/>
      <c r="F588" s="78"/>
      <c r="G588" s="78"/>
      <c r="H588" s="78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</row>
    <row r="589" spans="1:21" x14ac:dyDescent="0.25">
      <c r="A589" s="78"/>
      <c r="B589" s="25"/>
      <c r="C589" s="79"/>
      <c r="D589" s="74"/>
      <c r="E589" s="77"/>
      <c r="F589" s="78"/>
      <c r="G589" s="78"/>
      <c r="H589" s="78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</row>
    <row r="590" spans="1:21" x14ac:dyDescent="0.25">
      <c r="A590" s="78"/>
      <c r="B590" s="25"/>
      <c r="C590" s="79"/>
      <c r="D590" s="74"/>
      <c r="E590" s="77"/>
      <c r="F590" s="78"/>
      <c r="G590" s="78"/>
      <c r="H590" s="78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</row>
    <row r="591" spans="1:21" x14ac:dyDescent="0.25">
      <c r="A591" s="78"/>
      <c r="B591" s="25"/>
      <c r="C591" s="79"/>
      <c r="D591" s="74"/>
      <c r="E591" s="77"/>
      <c r="F591" s="78"/>
      <c r="G591" s="78"/>
      <c r="H591" s="78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</row>
    <row r="592" spans="1:21" x14ac:dyDescent="0.25">
      <c r="A592" s="78"/>
      <c r="B592" s="25"/>
      <c r="C592" s="79"/>
      <c r="D592" s="74"/>
      <c r="E592" s="77"/>
      <c r="F592" s="78"/>
      <c r="G592" s="78"/>
      <c r="H592" s="78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</row>
    <row r="593" spans="1:21" x14ac:dyDescent="0.25">
      <c r="A593" s="78"/>
      <c r="B593" s="25"/>
      <c r="C593" s="79"/>
      <c r="D593" s="74"/>
      <c r="E593" s="77"/>
      <c r="F593" s="78"/>
      <c r="G593" s="78"/>
      <c r="H593" s="78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</row>
    <row r="594" spans="1:21" x14ac:dyDescent="0.25">
      <c r="A594" s="78"/>
      <c r="B594" s="25"/>
      <c r="C594" s="79"/>
      <c r="D594" s="74"/>
      <c r="E594" s="77"/>
      <c r="F594" s="78"/>
      <c r="G594" s="78"/>
      <c r="H594" s="78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</row>
    <row r="595" spans="1:21" x14ac:dyDescent="0.25">
      <c r="A595" s="78"/>
      <c r="B595" s="25"/>
      <c r="C595" s="79"/>
      <c r="D595" s="74"/>
      <c r="E595" s="77"/>
      <c r="F595" s="78"/>
      <c r="G595" s="78"/>
      <c r="H595" s="78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</row>
    <row r="596" spans="1:21" x14ac:dyDescent="0.25">
      <c r="A596" s="78"/>
      <c r="B596" s="25"/>
      <c r="C596" s="79"/>
      <c r="D596" s="74"/>
      <c r="E596" s="77"/>
      <c r="F596" s="78"/>
      <c r="G596" s="78"/>
      <c r="H596" s="78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</row>
    <row r="597" spans="1:21" x14ac:dyDescent="0.25">
      <c r="A597" s="78"/>
      <c r="B597" s="25"/>
      <c r="C597" s="79"/>
      <c r="D597" s="74"/>
      <c r="E597" s="77"/>
      <c r="F597" s="78"/>
      <c r="G597" s="78"/>
      <c r="H597" s="78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</row>
    <row r="598" spans="1:21" x14ac:dyDescent="0.25">
      <c r="A598" s="78"/>
      <c r="B598" s="25"/>
      <c r="C598" s="79"/>
      <c r="D598" s="74"/>
      <c r="E598" s="77"/>
      <c r="F598" s="78"/>
      <c r="G598" s="78"/>
      <c r="H598" s="78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</row>
    <row r="599" spans="1:21" x14ac:dyDescent="0.25">
      <c r="A599" s="78"/>
      <c r="B599" s="25"/>
      <c r="C599" s="79"/>
      <c r="D599" s="74"/>
      <c r="E599" s="77"/>
      <c r="F599" s="78"/>
      <c r="G599" s="78"/>
      <c r="H599" s="78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</row>
    <row r="600" spans="1:21" x14ac:dyDescent="0.25">
      <c r="A600" s="78"/>
      <c r="B600" s="25"/>
      <c r="C600" s="79"/>
      <c r="D600" s="74"/>
      <c r="E600" s="77"/>
      <c r="F600" s="78"/>
      <c r="G600" s="78"/>
      <c r="H600" s="78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</row>
    <row r="601" spans="1:21" x14ac:dyDescent="0.25">
      <c r="A601" s="78"/>
      <c r="B601" s="25"/>
      <c r="C601" s="79"/>
      <c r="D601" s="74"/>
      <c r="E601" s="77"/>
      <c r="F601" s="78"/>
      <c r="G601" s="78"/>
      <c r="H601" s="78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</row>
    <row r="602" spans="1:21" x14ac:dyDescent="0.25">
      <c r="A602" s="78"/>
      <c r="B602" s="25"/>
      <c r="C602" s="79"/>
      <c r="D602" s="74"/>
      <c r="E602" s="77"/>
      <c r="F602" s="78"/>
      <c r="G602" s="78"/>
      <c r="H602" s="78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</row>
    <row r="603" spans="1:21" x14ac:dyDescent="0.25">
      <c r="A603" s="78"/>
      <c r="B603" s="25"/>
      <c r="C603" s="79"/>
      <c r="D603" s="74"/>
      <c r="E603" s="77"/>
      <c r="F603" s="78"/>
      <c r="G603" s="78"/>
      <c r="H603" s="78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</row>
    <row r="604" spans="1:21" x14ac:dyDescent="0.25">
      <c r="A604" s="78"/>
      <c r="B604" s="25"/>
      <c r="C604" s="79"/>
      <c r="D604" s="74"/>
      <c r="E604" s="77"/>
      <c r="F604" s="78"/>
      <c r="G604" s="78"/>
      <c r="H604" s="78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</row>
    <row r="605" spans="1:21" x14ac:dyDescent="0.25">
      <c r="A605" s="78"/>
      <c r="B605" s="25"/>
      <c r="C605" s="79"/>
      <c r="D605" s="74"/>
      <c r="E605" s="77"/>
      <c r="F605" s="78"/>
      <c r="G605" s="78"/>
      <c r="H605" s="78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</row>
    <row r="606" spans="1:21" x14ac:dyDescent="0.25">
      <c r="A606" s="78"/>
      <c r="B606" s="25"/>
      <c r="C606" s="79"/>
      <c r="D606" s="74"/>
      <c r="E606" s="77"/>
      <c r="F606" s="78"/>
      <c r="G606" s="78"/>
      <c r="H606" s="78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</row>
    <row r="607" spans="1:21" x14ac:dyDescent="0.25">
      <c r="A607" s="78"/>
      <c r="B607" s="25"/>
      <c r="C607" s="79"/>
      <c r="D607" s="74"/>
      <c r="E607" s="77"/>
      <c r="F607" s="78"/>
      <c r="G607" s="78"/>
      <c r="H607" s="78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</row>
    <row r="608" spans="1:21" x14ac:dyDescent="0.25">
      <c r="A608" s="78"/>
      <c r="B608" s="25"/>
      <c r="C608" s="79"/>
      <c r="D608" s="74"/>
      <c r="E608" s="77"/>
      <c r="F608" s="78"/>
      <c r="G608" s="78"/>
      <c r="H608" s="78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</row>
    <row r="609" spans="1:21" x14ac:dyDescent="0.25">
      <c r="A609" s="78"/>
      <c r="B609" s="25"/>
      <c r="C609" s="79"/>
      <c r="D609" s="74"/>
      <c r="E609" s="77"/>
      <c r="F609" s="78"/>
      <c r="G609" s="78"/>
      <c r="H609" s="78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</row>
    <row r="610" spans="1:21" x14ac:dyDescent="0.25">
      <c r="A610" s="78"/>
      <c r="B610" s="25"/>
      <c r="C610" s="79"/>
      <c r="D610" s="74"/>
      <c r="E610" s="77"/>
      <c r="F610" s="78"/>
      <c r="G610" s="78"/>
      <c r="H610" s="78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</row>
    <row r="611" spans="1:21" x14ac:dyDescent="0.25">
      <c r="A611" s="78"/>
      <c r="B611" s="25"/>
      <c r="C611" s="79"/>
      <c r="D611" s="74"/>
      <c r="E611" s="77"/>
      <c r="F611" s="78"/>
      <c r="G611" s="78"/>
      <c r="H611" s="78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</row>
    <row r="612" spans="1:21" x14ac:dyDescent="0.25">
      <c r="A612" s="78"/>
      <c r="B612" s="25"/>
      <c r="C612" s="79"/>
      <c r="D612" s="74"/>
      <c r="E612" s="77"/>
      <c r="F612" s="78"/>
      <c r="G612" s="78"/>
      <c r="H612" s="78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</row>
    <row r="613" spans="1:21" x14ac:dyDescent="0.25">
      <c r="A613" s="78"/>
      <c r="B613" s="25"/>
      <c r="C613" s="79"/>
      <c r="D613" s="74"/>
      <c r="E613" s="77"/>
      <c r="F613" s="78"/>
      <c r="G613" s="78"/>
      <c r="H613" s="78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</row>
    <row r="614" spans="1:21" x14ac:dyDescent="0.25">
      <c r="A614" s="78"/>
      <c r="B614" s="25"/>
      <c r="C614" s="79"/>
      <c r="D614" s="74"/>
      <c r="E614" s="77"/>
      <c r="F614" s="78"/>
      <c r="G614" s="78"/>
      <c r="H614" s="78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</row>
    <row r="615" spans="1:21" x14ac:dyDescent="0.25">
      <c r="A615" s="78"/>
      <c r="B615" s="25"/>
      <c r="C615" s="79"/>
      <c r="D615" s="74"/>
      <c r="E615" s="77"/>
      <c r="F615" s="78"/>
      <c r="G615" s="78"/>
      <c r="H615" s="78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</row>
    <row r="616" spans="1:21" x14ac:dyDescent="0.25">
      <c r="A616" s="78"/>
      <c r="B616" s="25"/>
      <c r="C616" s="79"/>
      <c r="D616" s="74"/>
      <c r="E616" s="77"/>
      <c r="F616" s="78"/>
      <c r="G616" s="78"/>
      <c r="H616" s="78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</row>
    <row r="617" spans="1:21" x14ac:dyDescent="0.25">
      <c r="A617" s="78"/>
      <c r="B617" s="25"/>
      <c r="C617" s="79"/>
      <c r="D617" s="74"/>
      <c r="E617" s="77"/>
      <c r="F617" s="78"/>
      <c r="G617" s="78"/>
      <c r="H617" s="78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</row>
    <row r="618" spans="1:21" x14ac:dyDescent="0.25">
      <c r="A618" s="78"/>
      <c r="B618" s="25"/>
      <c r="C618" s="79"/>
      <c r="D618" s="74"/>
      <c r="E618" s="77"/>
      <c r="F618" s="78"/>
      <c r="G618" s="78"/>
      <c r="H618" s="78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</row>
    <row r="619" spans="1:21" x14ac:dyDescent="0.25">
      <c r="A619" s="78"/>
      <c r="B619" s="25"/>
      <c r="C619" s="79"/>
      <c r="D619" s="74"/>
      <c r="E619" s="77"/>
      <c r="F619" s="78"/>
      <c r="G619" s="78"/>
      <c r="H619" s="78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</row>
    <row r="620" spans="1:21" x14ac:dyDescent="0.25">
      <c r="A620" s="78"/>
      <c r="B620" s="25"/>
      <c r="C620" s="79"/>
      <c r="D620" s="74"/>
      <c r="E620" s="77"/>
      <c r="F620" s="78"/>
      <c r="G620" s="78"/>
      <c r="H620" s="78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</row>
    <row r="621" spans="1:21" x14ac:dyDescent="0.25">
      <c r="A621" s="78"/>
      <c r="B621" s="25"/>
      <c r="C621" s="79"/>
      <c r="D621" s="74"/>
      <c r="E621" s="77"/>
      <c r="F621" s="78"/>
      <c r="G621" s="78"/>
      <c r="H621" s="78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</row>
    <row r="622" spans="1:21" x14ac:dyDescent="0.25">
      <c r="A622" s="78"/>
      <c r="B622" s="25"/>
      <c r="C622" s="79"/>
      <c r="D622" s="74"/>
      <c r="E622" s="77"/>
      <c r="F622" s="78"/>
      <c r="G622" s="78"/>
      <c r="H622" s="78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</row>
    <row r="623" spans="1:21" x14ac:dyDescent="0.25">
      <c r="A623" s="78"/>
      <c r="B623" s="25"/>
      <c r="C623" s="79"/>
      <c r="D623" s="74"/>
      <c r="E623" s="77"/>
      <c r="F623" s="78"/>
      <c r="G623" s="78"/>
      <c r="H623" s="78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</row>
    <row r="624" spans="1:21" x14ac:dyDescent="0.25">
      <c r="A624" s="78"/>
      <c r="B624" s="25"/>
      <c r="C624" s="79"/>
      <c r="D624" s="74"/>
      <c r="E624" s="77"/>
      <c r="F624" s="78"/>
      <c r="G624" s="78"/>
      <c r="H624" s="78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</row>
    <row r="625" spans="1:21" x14ac:dyDescent="0.25">
      <c r="A625" s="78"/>
      <c r="B625" s="25"/>
      <c r="C625" s="79"/>
      <c r="D625" s="74"/>
      <c r="E625" s="77"/>
      <c r="F625" s="78"/>
      <c r="G625" s="78"/>
      <c r="H625" s="78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</row>
    <row r="626" spans="1:21" x14ac:dyDescent="0.25">
      <c r="A626" s="78"/>
      <c r="B626" s="25"/>
      <c r="C626" s="79"/>
      <c r="D626" s="74"/>
      <c r="E626" s="77"/>
      <c r="F626" s="78"/>
      <c r="G626" s="78"/>
      <c r="H626" s="78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</row>
    <row r="627" spans="1:21" x14ac:dyDescent="0.25">
      <c r="A627" s="78"/>
      <c r="B627" s="25"/>
      <c r="C627" s="79"/>
      <c r="D627" s="74"/>
      <c r="E627" s="77"/>
      <c r="F627" s="78"/>
      <c r="G627" s="78"/>
      <c r="H627" s="78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</row>
    <row r="628" spans="1:21" x14ac:dyDescent="0.25">
      <c r="A628" s="78"/>
      <c r="B628" s="25"/>
      <c r="C628" s="79"/>
      <c r="D628" s="74"/>
      <c r="E628" s="77"/>
      <c r="F628" s="78"/>
      <c r="G628" s="78"/>
      <c r="H628" s="78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</row>
    <row r="629" spans="1:21" x14ac:dyDescent="0.25">
      <c r="A629" s="78"/>
      <c r="B629" s="25"/>
      <c r="C629" s="79"/>
      <c r="D629" s="74"/>
      <c r="E629" s="77"/>
      <c r="F629" s="78"/>
      <c r="G629" s="78"/>
      <c r="H629" s="78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</row>
    <row r="630" spans="1:21" x14ac:dyDescent="0.25">
      <c r="A630" s="78"/>
      <c r="B630" s="25"/>
      <c r="C630" s="79"/>
      <c r="D630" s="74"/>
      <c r="E630" s="77"/>
      <c r="F630" s="78"/>
      <c r="G630" s="78"/>
      <c r="H630" s="78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</row>
    <row r="631" spans="1:21" x14ac:dyDescent="0.25">
      <c r="A631" s="78"/>
      <c r="B631" s="25"/>
      <c r="C631" s="79"/>
      <c r="D631" s="74"/>
      <c r="E631" s="77"/>
      <c r="F631" s="78"/>
      <c r="G631" s="78"/>
      <c r="H631" s="78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</row>
    <row r="632" spans="1:21" x14ac:dyDescent="0.25">
      <c r="A632" s="78"/>
      <c r="B632" s="25"/>
      <c r="C632" s="79"/>
      <c r="D632" s="74"/>
      <c r="E632" s="77"/>
      <c r="F632" s="78"/>
      <c r="G632" s="78"/>
      <c r="H632" s="78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</row>
    <row r="633" spans="1:21" x14ac:dyDescent="0.25">
      <c r="A633" s="78"/>
      <c r="B633" s="25"/>
      <c r="C633" s="79"/>
      <c r="D633" s="74"/>
      <c r="E633" s="77"/>
      <c r="F633" s="78"/>
      <c r="G633" s="78"/>
      <c r="H633" s="78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</row>
    <row r="634" spans="1:21" x14ac:dyDescent="0.25">
      <c r="A634" s="78"/>
      <c r="B634" s="25"/>
      <c r="C634" s="79"/>
      <c r="D634" s="74"/>
      <c r="E634" s="77"/>
      <c r="F634" s="78"/>
      <c r="G634" s="78"/>
      <c r="H634" s="78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</row>
    <row r="635" spans="1:21" x14ac:dyDescent="0.25">
      <c r="A635" s="78"/>
      <c r="B635" s="25"/>
      <c r="C635" s="79"/>
      <c r="D635" s="74"/>
      <c r="E635" s="77"/>
      <c r="F635" s="78"/>
      <c r="G635" s="78"/>
      <c r="H635" s="78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</row>
    <row r="636" spans="1:21" x14ac:dyDescent="0.25">
      <c r="A636" s="78"/>
      <c r="B636" s="25"/>
      <c r="C636" s="79"/>
      <c r="D636" s="74"/>
      <c r="E636" s="77"/>
      <c r="F636" s="78"/>
      <c r="G636" s="78"/>
      <c r="H636" s="78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</row>
    <row r="637" spans="1:21" x14ac:dyDescent="0.25">
      <c r="A637" s="78"/>
      <c r="B637" s="25"/>
      <c r="C637" s="79"/>
      <c r="D637" s="74"/>
      <c r="E637" s="77"/>
      <c r="F637" s="78"/>
      <c r="G637" s="78"/>
      <c r="H637" s="78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</row>
    <row r="638" spans="1:21" x14ac:dyDescent="0.25">
      <c r="A638" s="78"/>
      <c r="B638" s="25"/>
      <c r="C638" s="79"/>
      <c r="D638" s="74"/>
      <c r="E638" s="77"/>
      <c r="F638" s="78"/>
      <c r="G638" s="78"/>
      <c r="H638" s="78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</row>
    <row r="639" spans="1:21" x14ac:dyDescent="0.25">
      <c r="A639" s="78"/>
      <c r="B639" s="25"/>
      <c r="C639" s="79"/>
      <c r="D639" s="74"/>
      <c r="E639" s="77"/>
      <c r="F639" s="78"/>
      <c r="G639" s="78"/>
      <c r="H639" s="78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</row>
    <row r="640" spans="1:21" x14ac:dyDescent="0.25">
      <c r="A640" s="78"/>
      <c r="B640" s="25"/>
      <c r="C640" s="79"/>
      <c r="D640" s="74"/>
      <c r="E640" s="77"/>
      <c r="F640" s="78"/>
      <c r="G640" s="78"/>
      <c r="H640" s="78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</row>
    <row r="641" spans="1:21" x14ac:dyDescent="0.25">
      <c r="A641" s="78"/>
      <c r="B641" s="25"/>
      <c r="C641" s="79"/>
      <c r="D641" s="74"/>
      <c r="E641" s="77"/>
      <c r="F641" s="78"/>
      <c r="G641" s="78"/>
      <c r="H641" s="78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</row>
    <row r="642" spans="1:21" x14ac:dyDescent="0.25">
      <c r="A642" s="78"/>
      <c r="B642" s="25"/>
      <c r="C642" s="79"/>
      <c r="D642" s="74"/>
      <c r="E642" s="77"/>
      <c r="F642" s="78"/>
      <c r="G642" s="78"/>
      <c r="H642" s="78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</row>
    <row r="643" spans="1:21" x14ac:dyDescent="0.25">
      <c r="A643" s="78"/>
      <c r="B643" s="25"/>
      <c r="C643" s="79"/>
      <c r="D643" s="74"/>
      <c r="E643" s="77"/>
      <c r="F643" s="78"/>
      <c r="G643" s="78"/>
      <c r="H643" s="78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</row>
    <row r="644" spans="1:21" x14ac:dyDescent="0.25">
      <c r="A644" s="78"/>
      <c r="B644" s="25"/>
      <c r="C644" s="79"/>
      <c r="D644" s="74"/>
      <c r="E644" s="77"/>
      <c r="F644" s="78"/>
      <c r="G644" s="78"/>
      <c r="H644" s="78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</row>
    <row r="645" spans="1:21" x14ac:dyDescent="0.25">
      <c r="A645" s="78"/>
      <c r="B645" s="25"/>
      <c r="C645" s="79"/>
      <c r="D645" s="74"/>
      <c r="E645" s="77"/>
      <c r="F645" s="78"/>
      <c r="G645" s="78"/>
      <c r="H645" s="78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</row>
    <row r="646" spans="1:21" x14ac:dyDescent="0.25">
      <c r="A646" s="78"/>
      <c r="B646" s="25"/>
      <c r="C646" s="79"/>
      <c r="D646" s="74"/>
      <c r="E646" s="77"/>
      <c r="F646" s="78"/>
      <c r="G646" s="78"/>
      <c r="H646" s="78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</row>
    <row r="647" spans="1:21" x14ac:dyDescent="0.25">
      <c r="A647" s="78"/>
      <c r="B647" s="25"/>
      <c r="C647" s="79"/>
      <c r="D647" s="74"/>
      <c r="E647" s="77"/>
      <c r="F647" s="78"/>
      <c r="G647" s="78"/>
      <c r="H647" s="78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</row>
    <row r="648" spans="1:21" x14ac:dyDescent="0.25">
      <c r="A648" s="78"/>
      <c r="B648" s="25"/>
      <c r="C648" s="79"/>
      <c r="D648" s="74"/>
      <c r="E648" s="77"/>
      <c r="F648" s="78"/>
      <c r="G648" s="78"/>
      <c r="H648" s="78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</row>
    <row r="649" spans="1:21" x14ac:dyDescent="0.25">
      <c r="A649" s="78"/>
      <c r="B649" s="25"/>
      <c r="C649" s="79"/>
      <c r="D649" s="74"/>
      <c r="E649" s="77"/>
      <c r="F649" s="78"/>
      <c r="G649" s="78"/>
      <c r="H649" s="78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</row>
    <row r="650" spans="1:21" x14ac:dyDescent="0.25">
      <c r="A650" s="78"/>
      <c r="B650" s="25"/>
      <c r="C650" s="79"/>
      <c r="D650" s="74"/>
      <c r="E650" s="77"/>
      <c r="F650" s="78"/>
      <c r="G650" s="78"/>
      <c r="H650" s="78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</row>
    <row r="651" spans="1:21" x14ac:dyDescent="0.25">
      <c r="A651" s="78"/>
      <c r="B651" s="25"/>
      <c r="C651" s="79"/>
      <c r="D651" s="74"/>
      <c r="E651" s="77"/>
      <c r="F651" s="78"/>
      <c r="G651" s="78"/>
      <c r="H651" s="78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</row>
    <row r="652" spans="1:21" x14ac:dyDescent="0.25">
      <c r="A652" s="78"/>
      <c r="B652" s="25"/>
      <c r="C652" s="79"/>
      <c r="D652" s="74"/>
      <c r="E652" s="77"/>
      <c r="F652" s="78"/>
      <c r="G652" s="78"/>
      <c r="H652" s="78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</row>
    <row r="653" spans="1:21" x14ac:dyDescent="0.25">
      <c r="A653" s="78"/>
      <c r="B653" s="25"/>
      <c r="C653" s="79"/>
      <c r="D653" s="74"/>
      <c r="E653" s="77"/>
      <c r="F653" s="78"/>
      <c r="G653" s="78"/>
      <c r="H653" s="78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</row>
    <row r="654" spans="1:21" x14ac:dyDescent="0.25">
      <c r="A654" s="78"/>
      <c r="B654" s="25"/>
      <c r="C654" s="79"/>
      <c r="D654" s="74"/>
      <c r="E654" s="77"/>
      <c r="F654" s="78"/>
      <c r="G654" s="78"/>
      <c r="H654" s="78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</row>
    <row r="655" spans="1:21" x14ac:dyDescent="0.25">
      <c r="A655" s="78"/>
      <c r="B655" s="25"/>
      <c r="C655" s="79"/>
      <c r="D655" s="74"/>
      <c r="E655" s="77"/>
      <c r="F655" s="78"/>
      <c r="G655" s="78"/>
      <c r="H655" s="78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</row>
    <row r="656" spans="1:21" x14ac:dyDescent="0.25">
      <c r="A656" s="78"/>
      <c r="B656" s="25"/>
      <c r="C656" s="79"/>
      <c r="D656" s="74"/>
      <c r="E656" s="77"/>
      <c r="F656" s="78"/>
      <c r="G656" s="78"/>
      <c r="H656" s="78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</row>
    <row r="657" spans="1:21" x14ac:dyDescent="0.25">
      <c r="A657" s="78"/>
      <c r="B657" s="25"/>
      <c r="C657" s="79"/>
      <c r="D657" s="74"/>
      <c r="E657" s="77"/>
      <c r="F657" s="78"/>
      <c r="G657" s="78"/>
      <c r="H657" s="78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</row>
    <row r="658" spans="1:21" x14ac:dyDescent="0.25">
      <c r="A658" s="78"/>
      <c r="B658" s="25"/>
      <c r="C658" s="79"/>
      <c r="D658" s="74"/>
      <c r="E658" s="77"/>
      <c r="F658" s="78"/>
      <c r="G658" s="78"/>
      <c r="H658" s="78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</row>
    <row r="659" spans="1:21" x14ac:dyDescent="0.25">
      <c r="A659" s="78"/>
      <c r="B659" s="25"/>
      <c r="C659" s="79"/>
      <c r="D659" s="74"/>
      <c r="E659" s="77"/>
      <c r="F659" s="78"/>
      <c r="G659" s="78"/>
      <c r="H659" s="78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</row>
    <row r="660" spans="1:21" x14ac:dyDescent="0.25">
      <c r="A660" s="78"/>
      <c r="B660" s="25"/>
      <c r="C660" s="79"/>
      <c r="D660" s="74"/>
      <c r="E660" s="77"/>
      <c r="F660" s="78"/>
      <c r="G660" s="78"/>
      <c r="H660" s="78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</row>
    <row r="661" spans="1:21" x14ac:dyDescent="0.25">
      <c r="A661" s="78"/>
      <c r="B661" s="25"/>
      <c r="C661" s="79"/>
      <c r="D661" s="74"/>
      <c r="E661" s="77"/>
      <c r="F661" s="78"/>
      <c r="G661" s="78"/>
      <c r="H661" s="78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</row>
    <row r="662" spans="1:21" x14ac:dyDescent="0.25">
      <c r="A662" s="78"/>
      <c r="B662" s="25"/>
      <c r="C662" s="79"/>
      <c r="D662" s="74"/>
      <c r="E662" s="77"/>
      <c r="F662" s="78"/>
      <c r="G662" s="78"/>
      <c r="H662" s="78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</row>
    <row r="663" spans="1:21" x14ac:dyDescent="0.25">
      <c r="A663" s="78"/>
      <c r="B663" s="25"/>
      <c r="C663" s="79"/>
      <c r="D663" s="74"/>
      <c r="E663" s="77"/>
      <c r="F663" s="78"/>
      <c r="G663" s="78"/>
      <c r="H663" s="78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</row>
    <row r="664" spans="1:21" x14ac:dyDescent="0.25">
      <c r="A664" s="78"/>
      <c r="B664" s="25"/>
      <c r="C664" s="79"/>
      <c r="D664" s="74"/>
      <c r="E664" s="77"/>
      <c r="F664" s="78"/>
      <c r="G664" s="78"/>
      <c r="H664" s="78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</row>
    <row r="665" spans="1:21" x14ac:dyDescent="0.25">
      <c r="A665" s="78"/>
      <c r="B665" s="25"/>
      <c r="C665" s="79"/>
      <c r="D665" s="74"/>
      <c r="E665" s="77"/>
      <c r="F665" s="78"/>
      <c r="G665" s="78"/>
      <c r="H665" s="78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</row>
    <row r="666" spans="1:21" x14ac:dyDescent="0.25">
      <c r="A666" s="78"/>
      <c r="B666" s="25"/>
      <c r="C666" s="79"/>
      <c r="D666" s="74"/>
      <c r="E666" s="77"/>
      <c r="F666" s="78"/>
      <c r="G666" s="78"/>
      <c r="H666" s="78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</row>
    <row r="667" spans="1:21" x14ac:dyDescent="0.25">
      <c r="A667" s="78"/>
      <c r="B667" s="25"/>
      <c r="C667" s="79"/>
      <c r="D667" s="74"/>
      <c r="E667" s="77"/>
      <c r="F667" s="78"/>
      <c r="G667" s="78"/>
      <c r="H667" s="78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</row>
    <row r="668" spans="1:21" x14ac:dyDescent="0.25">
      <c r="A668" s="78"/>
      <c r="B668" s="25"/>
      <c r="C668" s="79"/>
      <c r="D668" s="74"/>
      <c r="E668" s="77"/>
      <c r="F668" s="78"/>
      <c r="G668" s="78"/>
      <c r="H668" s="78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</row>
    <row r="669" spans="1:21" x14ac:dyDescent="0.25">
      <c r="A669" s="78"/>
      <c r="B669" s="25"/>
      <c r="C669" s="79"/>
      <c r="D669" s="74"/>
      <c r="E669" s="77"/>
      <c r="F669" s="78"/>
      <c r="G669" s="78"/>
      <c r="H669" s="78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</row>
    <row r="670" spans="1:21" x14ac:dyDescent="0.25">
      <c r="A670" s="78"/>
      <c r="B670" s="25"/>
      <c r="C670" s="79"/>
      <c r="D670" s="74"/>
      <c r="E670" s="77"/>
      <c r="F670" s="78"/>
      <c r="G670" s="78"/>
      <c r="H670" s="78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</row>
    <row r="671" spans="1:21" x14ac:dyDescent="0.25">
      <c r="A671" s="78"/>
      <c r="B671" s="25"/>
      <c r="C671" s="79"/>
      <c r="D671" s="74"/>
      <c r="E671" s="77"/>
      <c r="F671" s="78"/>
      <c r="G671" s="78"/>
      <c r="H671" s="78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</row>
    <row r="672" spans="1:21" x14ac:dyDescent="0.25">
      <c r="A672" s="78"/>
      <c r="B672" s="25"/>
      <c r="C672" s="79"/>
      <c r="D672" s="74"/>
      <c r="E672" s="77"/>
      <c r="F672" s="78"/>
      <c r="G672" s="78"/>
      <c r="H672" s="78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</row>
    <row r="673" spans="1:21" x14ac:dyDescent="0.25">
      <c r="A673" s="78"/>
      <c r="B673" s="25"/>
      <c r="C673" s="79"/>
      <c r="D673" s="74"/>
      <c r="E673" s="77"/>
      <c r="F673" s="78"/>
      <c r="G673" s="78"/>
      <c r="H673" s="78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</row>
    <row r="674" spans="1:21" x14ac:dyDescent="0.25">
      <c r="A674" s="78"/>
      <c r="B674" s="25"/>
      <c r="C674" s="79"/>
      <c r="D674" s="74"/>
      <c r="E674" s="77"/>
      <c r="F674" s="78"/>
      <c r="G674" s="78"/>
      <c r="H674" s="78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</row>
    <row r="675" spans="1:21" x14ac:dyDescent="0.25">
      <c r="A675" s="78"/>
      <c r="B675" s="25"/>
      <c r="C675" s="79"/>
      <c r="D675" s="74"/>
      <c r="E675" s="77"/>
      <c r="F675" s="78"/>
      <c r="G675" s="78"/>
      <c r="H675" s="78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</row>
    <row r="676" spans="1:21" x14ac:dyDescent="0.25">
      <c r="A676" s="78"/>
      <c r="B676" s="25"/>
      <c r="C676" s="79"/>
      <c r="D676" s="74"/>
      <c r="E676" s="77"/>
      <c r="F676" s="78"/>
      <c r="G676" s="78"/>
      <c r="H676" s="78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</row>
    <row r="677" spans="1:21" x14ac:dyDescent="0.25">
      <c r="A677" s="78"/>
      <c r="B677" s="25"/>
      <c r="C677" s="79"/>
      <c r="D677" s="74"/>
      <c r="E677" s="77"/>
      <c r="F677" s="78"/>
      <c r="G677" s="78"/>
      <c r="H677" s="78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</row>
    <row r="678" spans="1:21" x14ac:dyDescent="0.25">
      <c r="A678" s="78"/>
      <c r="B678" s="25"/>
      <c r="C678" s="79"/>
      <c r="D678" s="74"/>
      <c r="E678" s="77"/>
      <c r="F678" s="78"/>
      <c r="G678" s="78"/>
      <c r="H678" s="78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</row>
    <row r="679" spans="1:21" x14ac:dyDescent="0.25">
      <c r="A679" s="78"/>
      <c r="B679" s="25"/>
      <c r="C679" s="79"/>
      <c r="D679" s="74"/>
      <c r="E679" s="77"/>
      <c r="F679" s="78"/>
      <c r="G679" s="78"/>
      <c r="H679" s="78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</row>
    <row r="680" spans="1:21" x14ac:dyDescent="0.25">
      <c r="A680" s="78"/>
      <c r="B680" s="25"/>
      <c r="C680" s="79"/>
      <c r="D680" s="74"/>
      <c r="E680" s="77"/>
      <c r="F680" s="78"/>
      <c r="G680" s="78"/>
      <c r="H680" s="78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</row>
    <row r="681" spans="1:21" x14ac:dyDescent="0.25">
      <c r="A681" s="78"/>
      <c r="B681" s="25"/>
      <c r="C681" s="79"/>
      <c r="D681" s="74"/>
      <c r="E681" s="77"/>
      <c r="F681" s="78"/>
      <c r="G681" s="78"/>
      <c r="H681" s="78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</row>
    <row r="682" spans="1:21" x14ac:dyDescent="0.25">
      <c r="A682" s="78"/>
      <c r="B682" s="25"/>
      <c r="C682" s="79"/>
      <c r="D682" s="74"/>
      <c r="E682" s="77"/>
      <c r="F682" s="78"/>
      <c r="G682" s="78"/>
      <c r="H682" s="78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</row>
    <row r="683" spans="1:21" x14ac:dyDescent="0.25">
      <c r="A683" s="78"/>
      <c r="B683" s="25"/>
      <c r="C683" s="79"/>
      <c r="D683" s="74"/>
      <c r="E683" s="77"/>
      <c r="F683" s="78"/>
      <c r="G683" s="78"/>
      <c r="H683" s="78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</row>
    <row r="684" spans="1:21" x14ac:dyDescent="0.25">
      <c r="A684" s="78"/>
      <c r="B684" s="25"/>
      <c r="C684" s="79"/>
      <c r="D684" s="74"/>
      <c r="E684" s="77"/>
      <c r="F684" s="78"/>
      <c r="G684" s="78"/>
      <c r="H684" s="78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</row>
    <row r="685" spans="1:21" x14ac:dyDescent="0.25">
      <c r="A685" s="78"/>
      <c r="B685" s="25"/>
      <c r="C685" s="79"/>
      <c r="D685" s="74"/>
      <c r="E685" s="77"/>
      <c r="F685" s="78"/>
      <c r="G685" s="78"/>
      <c r="H685" s="78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</row>
    <row r="686" spans="1:21" x14ac:dyDescent="0.25">
      <c r="A686" s="78"/>
      <c r="B686" s="25"/>
      <c r="C686" s="79"/>
      <c r="D686" s="74"/>
      <c r="E686" s="77"/>
      <c r="F686" s="78"/>
      <c r="G686" s="78"/>
      <c r="H686" s="78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</row>
    <row r="687" spans="1:21" x14ac:dyDescent="0.25">
      <c r="A687" s="78"/>
      <c r="B687" s="25"/>
      <c r="C687" s="79"/>
      <c r="D687" s="74"/>
      <c r="E687" s="77"/>
      <c r="F687" s="78"/>
      <c r="G687" s="78"/>
      <c r="H687" s="78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</row>
    <row r="688" spans="1:21" x14ac:dyDescent="0.25">
      <c r="A688" s="78"/>
      <c r="B688" s="25"/>
      <c r="C688" s="79"/>
      <c r="D688" s="74"/>
      <c r="E688" s="77"/>
      <c r="F688" s="78"/>
      <c r="G688" s="78"/>
      <c r="H688" s="78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</row>
    <row r="689" spans="1:21" x14ac:dyDescent="0.25">
      <c r="A689" s="78"/>
      <c r="B689" s="25"/>
      <c r="C689" s="79"/>
      <c r="D689" s="74"/>
      <c r="E689" s="77"/>
      <c r="F689" s="78"/>
      <c r="G689" s="78"/>
      <c r="H689" s="78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</row>
    <row r="690" spans="1:21" x14ac:dyDescent="0.25">
      <c r="A690" s="78"/>
      <c r="B690" s="25"/>
      <c r="C690" s="79"/>
      <c r="D690" s="74"/>
      <c r="E690" s="77"/>
      <c r="F690" s="78"/>
      <c r="G690" s="78"/>
      <c r="H690" s="78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</row>
    <row r="691" spans="1:21" x14ac:dyDescent="0.25">
      <c r="A691" s="78"/>
      <c r="B691" s="25"/>
      <c r="C691" s="79"/>
      <c r="D691" s="74"/>
      <c r="E691" s="77"/>
      <c r="F691" s="78"/>
      <c r="G691" s="78"/>
      <c r="H691" s="78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</row>
    <row r="692" spans="1:21" x14ac:dyDescent="0.25">
      <c r="A692" s="78"/>
      <c r="B692" s="25"/>
      <c r="C692" s="79"/>
      <c r="D692" s="74"/>
      <c r="E692" s="77"/>
      <c r="F692" s="78"/>
      <c r="G692" s="78"/>
      <c r="H692" s="78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</row>
    <row r="693" spans="1:21" x14ac:dyDescent="0.25">
      <c r="A693" s="78"/>
      <c r="B693" s="25"/>
      <c r="C693" s="79"/>
      <c r="D693" s="74"/>
      <c r="E693" s="77"/>
      <c r="F693" s="78"/>
      <c r="G693" s="78"/>
      <c r="H693" s="78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</row>
    <row r="694" spans="1:21" x14ac:dyDescent="0.25">
      <c r="A694" s="78"/>
      <c r="B694" s="25"/>
      <c r="C694" s="79"/>
      <c r="D694" s="74"/>
      <c r="E694" s="77"/>
      <c r="F694" s="78"/>
      <c r="G694" s="78"/>
      <c r="H694" s="78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</row>
    <row r="695" spans="1:21" x14ac:dyDescent="0.25">
      <c r="A695" s="78"/>
      <c r="B695" s="25"/>
      <c r="C695" s="79"/>
      <c r="D695" s="74"/>
      <c r="E695" s="77"/>
      <c r="F695" s="78"/>
      <c r="G695" s="78"/>
      <c r="H695" s="78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</row>
    <row r="696" spans="1:21" x14ac:dyDescent="0.25">
      <c r="A696" s="78"/>
      <c r="B696" s="25"/>
      <c r="C696" s="79"/>
      <c r="D696" s="74"/>
      <c r="E696" s="77"/>
      <c r="F696" s="78"/>
      <c r="G696" s="78"/>
      <c r="H696" s="78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</row>
    <row r="697" spans="1:21" x14ac:dyDescent="0.25">
      <c r="A697" s="78"/>
      <c r="B697" s="25"/>
      <c r="C697" s="79"/>
      <c r="D697" s="74"/>
      <c r="E697" s="77"/>
      <c r="F697" s="78"/>
      <c r="G697" s="78"/>
      <c r="H697" s="78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</row>
    <row r="698" spans="1:21" x14ac:dyDescent="0.25">
      <c r="A698" s="78"/>
      <c r="B698" s="25"/>
      <c r="C698" s="79"/>
      <c r="D698" s="74"/>
      <c r="E698" s="77"/>
      <c r="F698" s="78"/>
      <c r="G698" s="78"/>
      <c r="H698" s="78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</row>
    <row r="699" spans="1:21" x14ac:dyDescent="0.25">
      <c r="A699" s="78"/>
      <c r="B699" s="25"/>
      <c r="C699" s="79"/>
      <c r="D699" s="74"/>
      <c r="E699" s="77"/>
      <c r="F699" s="78"/>
      <c r="G699" s="78"/>
      <c r="H699" s="78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</row>
    <row r="700" spans="1:21" x14ac:dyDescent="0.25">
      <c r="A700" s="78"/>
      <c r="B700" s="25"/>
      <c r="C700" s="79"/>
      <c r="D700" s="74"/>
      <c r="E700" s="77"/>
      <c r="F700" s="78"/>
      <c r="G700" s="78"/>
      <c r="H700" s="78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</row>
    <row r="701" spans="1:21" x14ac:dyDescent="0.25">
      <c r="A701" s="78"/>
      <c r="B701" s="25"/>
      <c r="C701" s="79"/>
      <c r="D701" s="74"/>
      <c r="E701" s="77"/>
      <c r="F701" s="78"/>
      <c r="G701" s="78"/>
      <c r="H701" s="78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</row>
    <row r="702" spans="1:21" x14ac:dyDescent="0.25">
      <c r="A702" s="78"/>
      <c r="B702" s="25"/>
      <c r="C702" s="79"/>
      <c r="D702" s="74"/>
      <c r="E702" s="77"/>
      <c r="F702" s="78"/>
      <c r="G702" s="78"/>
      <c r="H702" s="78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</row>
    <row r="703" spans="1:21" x14ac:dyDescent="0.25">
      <c r="A703" s="78"/>
      <c r="B703" s="25"/>
      <c r="C703" s="79"/>
      <c r="D703" s="74"/>
      <c r="E703" s="77"/>
      <c r="F703" s="78"/>
      <c r="G703" s="78"/>
      <c r="H703" s="78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</row>
    <row r="704" spans="1:21" x14ac:dyDescent="0.25">
      <c r="A704" s="78"/>
      <c r="B704" s="25"/>
      <c r="C704" s="79"/>
      <c r="D704" s="74"/>
      <c r="E704" s="77"/>
      <c r="F704" s="78"/>
      <c r="G704" s="78"/>
      <c r="H704" s="78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</row>
    <row r="705" spans="1:21" x14ac:dyDescent="0.25">
      <c r="A705" s="78"/>
      <c r="B705" s="25"/>
      <c r="C705" s="79"/>
      <c r="D705" s="74"/>
      <c r="E705" s="77"/>
      <c r="F705" s="78"/>
      <c r="G705" s="78"/>
      <c r="H705" s="78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</row>
    <row r="706" spans="1:21" x14ac:dyDescent="0.25">
      <c r="A706" s="78"/>
      <c r="B706" s="25"/>
      <c r="C706" s="79"/>
      <c r="D706" s="74"/>
      <c r="E706" s="77"/>
      <c r="F706" s="78"/>
      <c r="G706" s="78"/>
      <c r="H706" s="78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</row>
    <row r="707" spans="1:21" x14ac:dyDescent="0.25">
      <c r="A707" s="78"/>
      <c r="B707" s="25"/>
      <c r="C707" s="79"/>
      <c r="D707" s="74"/>
      <c r="E707" s="77"/>
      <c r="F707" s="78"/>
      <c r="G707" s="78"/>
      <c r="H707" s="78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</row>
    <row r="708" spans="1:21" x14ac:dyDescent="0.25">
      <c r="A708" s="78"/>
      <c r="B708" s="25"/>
      <c r="C708" s="79"/>
      <c r="D708" s="74"/>
      <c r="E708" s="77"/>
      <c r="F708" s="78"/>
      <c r="G708" s="78"/>
      <c r="H708" s="78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</row>
    <row r="709" spans="1:21" x14ac:dyDescent="0.25">
      <c r="A709" s="78"/>
      <c r="B709" s="25"/>
      <c r="C709" s="79"/>
      <c r="D709" s="74"/>
      <c r="E709" s="77"/>
      <c r="F709" s="78"/>
      <c r="G709" s="78"/>
      <c r="H709" s="78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</row>
    <row r="710" spans="1:21" x14ac:dyDescent="0.25">
      <c r="A710" s="78"/>
      <c r="B710" s="25"/>
      <c r="C710" s="79"/>
      <c r="D710" s="74"/>
      <c r="E710" s="77"/>
      <c r="F710" s="78"/>
      <c r="G710" s="78"/>
      <c r="H710" s="78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</row>
    <row r="711" spans="1:21" x14ac:dyDescent="0.25">
      <c r="A711" s="78"/>
      <c r="B711" s="25"/>
      <c r="C711" s="79"/>
      <c r="D711" s="74"/>
      <c r="E711" s="77"/>
      <c r="F711" s="78"/>
      <c r="G711" s="78"/>
      <c r="H711" s="78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</row>
    <row r="712" spans="1:21" x14ac:dyDescent="0.25">
      <c r="A712" s="78"/>
      <c r="B712" s="25"/>
      <c r="C712" s="79"/>
      <c r="D712" s="74"/>
      <c r="E712" s="77"/>
      <c r="F712" s="78"/>
      <c r="G712" s="78"/>
      <c r="H712" s="78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</row>
    <row r="713" spans="1:21" x14ac:dyDescent="0.25">
      <c r="A713" s="78"/>
      <c r="B713" s="25"/>
      <c r="C713" s="79"/>
      <c r="D713" s="74"/>
      <c r="E713" s="77"/>
      <c r="F713" s="78"/>
      <c r="G713" s="78"/>
      <c r="H713" s="78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</row>
    <row r="714" spans="1:21" x14ac:dyDescent="0.25">
      <c r="A714" s="78"/>
      <c r="B714" s="25"/>
      <c r="C714" s="79"/>
      <c r="D714" s="74"/>
      <c r="E714" s="77"/>
      <c r="F714" s="78"/>
      <c r="G714" s="78"/>
      <c r="H714" s="78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</row>
    <row r="715" spans="1:21" x14ac:dyDescent="0.25">
      <c r="A715" s="78"/>
      <c r="B715" s="25"/>
      <c r="C715" s="79"/>
      <c r="D715" s="74"/>
      <c r="E715" s="77"/>
      <c r="F715" s="78"/>
      <c r="G715" s="78"/>
      <c r="H715" s="78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</row>
    <row r="716" spans="1:21" x14ac:dyDescent="0.25">
      <c r="A716" s="78"/>
      <c r="B716" s="25"/>
      <c r="C716" s="79"/>
      <c r="D716" s="74"/>
      <c r="E716" s="77"/>
      <c r="F716" s="78"/>
      <c r="G716" s="78"/>
      <c r="H716" s="78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</row>
    <row r="717" spans="1:21" x14ac:dyDescent="0.25">
      <c r="A717" s="78"/>
      <c r="B717" s="25"/>
      <c r="C717" s="79"/>
      <c r="D717" s="74"/>
      <c r="E717" s="77"/>
      <c r="F717" s="78"/>
      <c r="G717" s="78"/>
      <c r="H717" s="78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</row>
    <row r="718" spans="1:21" x14ac:dyDescent="0.25">
      <c r="A718" s="78"/>
      <c r="B718" s="25"/>
      <c r="C718" s="79"/>
      <c r="D718" s="74"/>
      <c r="E718" s="77"/>
      <c r="F718" s="78"/>
      <c r="G718" s="78"/>
      <c r="H718" s="78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</row>
    <row r="719" spans="1:21" x14ac:dyDescent="0.25">
      <c r="A719" s="78"/>
      <c r="B719" s="25"/>
      <c r="C719" s="79"/>
      <c r="D719" s="74"/>
      <c r="E719" s="77"/>
      <c r="F719" s="78"/>
      <c r="G719" s="78"/>
      <c r="H719" s="78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</row>
    <row r="720" spans="1:21" x14ac:dyDescent="0.25">
      <c r="A720" s="78"/>
      <c r="B720" s="25"/>
      <c r="C720" s="79"/>
      <c r="D720" s="74"/>
      <c r="E720" s="77"/>
      <c r="F720" s="78"/>
      <c r="G720" s="78"/>
      <c r="H720" s="78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</row>
    <row r="721" spans="1:21" x14ac:dyDescent="0.25">
      <c r="A721" s="78"/>
      <c r="B721" s="25"/>
      <c r="C721" s="79"/>
      <c r="D721" s="74"/>
      <c r="E721" s="77"/>
      <c r="F721" s="78"/>
      <c r="G721" s="78"/>
      <c r="H721" s="78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</row>
    <row r="722" spans="1:21" x14ac:dyDescent="0.25">
      <c r="A722" s="78"/>
      <c r="B722" s="25"/>
      <c r="C722" s="79"/>
      <c r="D722" s="74"/>
      <c r="E722" s="77"/>
      <c r="F722" s="78"/>
      <c r="G722" s="78"/>
      <c r="H722" s="78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</row>
    <row r="723" spans="1:21" x14ac:dyDescent="0.25">
      <c r="A723" s="78"/>
      <c r="B723" s="25"/>
      <c r="C723" s="79"/>
      <c r="D723" s="74"/>
      <c r="E723" s="77"/>
      <c r="F723" s="78"/>
      <c r="G723" s="78"/>
      <c r="H723" s="78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</row>
    <row r="724" spans="1:21" x14ac:dyDescent="0.25">
      <c r="A724" s="78"/>
      <c r="B724" s="25"/>
      <c r="C724" s="79"/>
      <c r="D724" s="74"/>
      <c r="E724" s="77"/>
      <c r="F724" s="78"/>
      <c r="G724" s="78"/>
      <c r="H724" s="78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</row>
    <row r="725" spans="1:21" x14ac:dyDescent="0.25">
      <c r="A725" s="78"/>
      <c r="B725" s="25"/>
      <c r="C725" s="79"/>
      <c r="D725" s="74"/>
      <c r="E725" s="77"/>
      <c r="F725" s="78"/>
      <c r="G725" s="78"/>
      <c r="H725" s="78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</row>
    <row r="726" spans="1:21" x14ac:dyDescent="0.25">
      <c r="A726" s="78"/>
      <c r="B726" s="25"/>
      <c r="C726" s="79"/>
      <c r="D726" s="74"/>
      <c r="E726" s="77"/>
      <c r="F726" s="78"/>
      <c r="G726" s="78"/>
      <c r="H726" s="78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</row>
    <row r="727" spans="1:21" x14ac:dyDescent="0.25">
      <c r="A727" s="78"/>
      <c r="B727" s="25"/>
      <c r="C727" s="79"/>
      <c r="D727" s="74"/>
      <c r="E727" s="77"/>
      <c r="F727" s="78"/>
      <c r="G727" s="78"/>
      <c r="H727" s="78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</row>
    <row r="728" spans="1:21" x14ac:dyDescent="0.25">
      <c r="A728" s="78"/>
      <c r="B728" s="25"/>
      <c r="C728" s="79"/>
      <c r="D728" s="74"/>
      <c r="E728" s="77"/>
      <c r="F728" s="78"/>
      <c r="G728" s="78"/>
      <c r="H728" s="78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</row>
    <row r="729" spans="1:21" x14ac:dyDescent="0.25">
      <c r="A729" s="78"/>
      <c r="B729" s="25"/>
      <c r="C729" s="79"/>
      <c r="D729" s="74"/>
      <c r="E729" s="77"/>
      <c r="F729" s="78"/>
      <c r="G729" s="78"/>
      <c r="H729" s="78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</row>
    <row r="730" spans="1:21" x14ac:dyDescent="0.25">
      <c r="A730" s="78"/>
      <c r="B730" s="25"/>
      <c r="C730" s="79"/>
      <c r="D730" s="74"/>
      <c r="E730" s="77"/>
      <c r="F730" s="78"/>
      <c r="G730" s="78"/>
      <c r="H730" s="78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</row>
    <row r="731" spans="1:21" x14ac:dyDescent="0.25">
      <c r="A731" s="78"/>
      <c r="B731" s="25"/>
      <c r="C731" s="79"/>
      <c r="D731" s="74"/>
      <c r="E731" s="77"/>
      <c r="F731" s="78"/>
      <c r="G731" s="78"/>
      <c r="H731" s="78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</row>
    <row r="732" spans="1:21" x14ac:dyDescent="0.25">
      <c r="A732" s="78"/>
      <c r="B732" s="25"/>
      <c r="C732" s="79"/>
      <c r="D732" s="74"/>
      <c r="E732" s="77"/>
      <c r="F732" s="78"/>
      <c r="G732" s="78"/>
      <c r="H732" s="78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</row>
    <row r="733" spans="1:21" x14ac:dyDescent="0.25">
      <c r="A733" s="78"/>
      <c r="B733" s="25"/>
      <c r="C733" s="79"/>
      <c r="D733" s="74"/>
      <c r="E733" s="77"/>
      <c r="F733" s="78"/>
      <c r="G733" s="78"/>
      <c r="H733" s="78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</row>
    <row r="734" spans="1:21" x14ac:dyDescent="0.25">
      <c r="A734" s="78"/>
      <c r="B734" s="25"/>
      <c r="C734" s="79"/>
      <c r="D734" s="74"/>
      <c r="E734" s="77"/>
      <c r="F734" s="78"/>
      <c r="G734" s="78"/>
      <c r="H734" s="78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</row>
    <row r="735" spans="1:21" x14ac:dyDescent="0.25">
      <c r="A735" s="78"/>
      <c r="B735" s="25"/>
      <c r="C735" s="79"/>
      <c r="D735" s="74"/>
      <c r="E735" s="77"/>
      <c r="F735" s="78"/>
      <c r="G735" s="78"/>
      <c r="H735" s="78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</row>
    <row r="736" spans="1:21" x14ac:dyDescent="0.25">
      <c r="A736" s="78"/>
      <c r="B736" s="25"/>
      <c r="C736" s="79"/>
      <c r="D736" s="74"/>
      <c r="E736" s="77"/>
      <c r="F736" s="78"/>
      <c r="G736" s="78"/>
      <c r="H736" s="78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</row>
    <row r="737" spans="1:21" x14ac:dyDescent="0.25">
      <c r="A737" s="78"/>
      <c r="B737" s="25"/>
      <c r="C737" s="79"/>
      <c r="D737" s="74"/>
      <c r="E737" s="77"/>
      <c r="F737" s="78"/>
      <c r="G737" s="78"/>
      <c r="H737" s="78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</row>
    <row r="738" spans="1:21" x14ac:dyDescent="0.25">
      <c r="A738" s="78"/>
      <c r="B738" s="25"/>
      <c r="C738" s="79"/>
      <c r="D738" s="74"/>
      <c r="E738" s="77"/>
      <c r="F738" s="78"/>
      <c r="G738" s="78"/>
      <c r="H738" s="78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</row>
    <row r="739" spans="1:21" x14ac:dyDescent="0.25">
      <c r="A739" s="78"/>
      <c r="B739" s="25"/>
      <c r="C739" s="79"/>
      <c r="D739" s="74"/>
      <c r="E739" s="77"/>
      <c r="F739" s="78"/>
      <c r="G739" s="78"/>
      <c r="H739" s="78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</row>
    <row r="740" spans="1:21" x14ac:dyDescent="0.25">
      <c r="A740" s="78"/>
      <c r="B740" s="25"/>
      <c r="C740" s="79"/>
      <c r="D740" s="74"/>
      <c r="E740" s="77"/>
      <c r="F740" s="78"/>
      <c r="G740" s="78"/>
      <c r="H740" s="78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</row>
    <row r="741" spans="1:21" x14ac:dyDescent="0.25">
      <c r="A741" s="78"/>
      <c r="B741" s="25"/>
      <c r="C741" s="79"/>
      <c r="D741" s="74"/>
      <c r="E741" s="77"/>
      <c r="F741" s="78"/>
      <c r="G741" s="78"/>
      <c r="H741" s="78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</row>
    <row r="742" spans="1:21" x14ac:dyDescent="0.25">
      <c r="A742" s="78"/>
      <c r="B742" s="25"/>
      <c r="C742" s="79"/>
      <c r="D742" s="74"/>
      <c r="E742" s="77"/>
      <c r="F742" s="78"/>
      <c r="G742" s="78"/>
      <c r="H742" s="78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</row>
    <row r="743" spans="1:21" x14ac:dyDescent="0.25">
      <c r="A743" s="78"/>
      <c r="B743" s="25"/>
      <c r="C743" s="79"/>
      <c r="D743" s="74"/>
      <c r="E743" s="77"/>
      <c r="F743" s="78"/>
      <c r="G743" s="78"/>
      <c r="H743" s="78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</row>
    <row r="744" spans="1:21" x14ac:dyDescent="0.25">
      <c r="A744" s="78"/>
      <c r="B744" s="25"/>
      <c r="C744" s="79"/>
      <c r="D744" s="74"/>
      <c r="E744" s="77"/>
      <c r="F744" s="78"/>
      <c r="G744" s="78"/>
      <c r="H744" s="78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</row>
    <row r="745" spans="1:21" x14ac:dyDescent="0.25">
      <c r="A745" s="78"/>
      <c r="B745" s="25"/>
      <c r="C745" s="79"/>
      <c r="D745" s="74"/>
      <c r="E745" s="77"/>
      <c r="F745" s="78"/>
      <c r="G745" s="78"/>
      <c r="H745" s="78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</row>
    <row r="746" spans="1:21" x14ac:dyDescent="0.25">
      <c r="A746" s="78"/>
      <c r="B746" s="25"/>
      <c r="C746" s="79"/>
      <c r="D746" s="74"/>
      <c r="E746" s="77"/>
      <c r="F746" s="78"/>
      <c r="G746" s="78"/>
      <c r="H746" s="78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</row>
    <row r="747" spans="1:21" x14ac:dyDescent="0.25">
      <c r="A747" s="78"/>
      <c r="B747" s="25"/>
      <c r="C747" s="79"/>
      <c r="D747" s="74"/>
      <c r="E747" s="77"/>
      <c r="F747" s="78"/>
      <c r="G747" s="78"/>
      <c r="H747" s="78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</row>
    <row r="748" spans="1:21" x14ac:dyDescent="0.25">
      <c r="A748" s="78"/>
      <c r="B748" s="25"/>
      <c r="C748" s="79"/>
      <c r="D748" s="74"/>
      <c r="E748" s="77"/>
      <c r="F748" s="78"/>
      <c r="G748" s="78"/>
      <c r="H748" s="78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</row>
    <row r="749" spans="1:21" x14ac:dyDescent="0.25">
      <c r="A749" s="78"/>
      <c r="B749" s="25"/>
      <c r="C749" s="79"/>
      <c r="D749" s="74"/>
      <c r="E749" s="77"/>
      <c r="F749" s="78"/>
      <c r="G749" s="78"/>
      <c r="H749" s="78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</row>
    <row r="750" spans="1:21" x14ac:dyDescent="0.25">
      <c r="A750" s="78"/>
      <c r="B750" s="25"/>
      <c r="C750" s="79"/>
      <c r="D750" s="74"/>
      <c r="E750" s="77"/>
      <c r="F750" s="78"/>
      <c r="G750" s="78"/>
      <c r="H750" s="78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</row>
    <row r="751" spans="1:21" x14ac:dyDescent="0.25">
      <c r="A751" s="78"/>
      <c r="B751" s="25"/>
      <c r="C751" s="79"/>
      <c r="D751" s="74"/>
      <c r="E751" s="77"/>
      <c r="F751" s="78"/>
      <c r="G751" s="78"/>
      <c r="H751" s="78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</row>
    <row r="752" spans="1:21" x14ac:dyDescent="0.25">
      <c r="A752" s="78"/>
      <c r="B752" s="25"/>
      <c r="C752" s="79"/>
      <c r="D752" s="74"/>
      <c r="E752" s="77"/>
      <c r="F752" s="78"/>
      <c r="G752" s="78"/>
      <c r="H752" s="78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</row>
    <row r="753" spans="1:21" x14ac:dyDescent="0.25">
      <c r="A753" s="78"/>
      <c r="B753" s="25"/>
      <c r="C753" s="79"/>
      <c r="D753" s="74"/>
      <c r="E753" s="77"/>
      <c r="F753" s="78"/>
      <c r="G753" s="78"/>
      <c r="H753" s="78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</row>
    <row r="754" spans="1:21" x14ac:dyDescent="0.25">
      <c r="A754" s="78"/>
      <c r="B754" s="25"/>
      <c r="C754" s="79"/>
      <c r="D754" s="74"/>
      <c r="E754" s="77"/>
      <c r="F754" s="78"/>
      <c r="G754" s="78"/>
      <c r="H754" s="78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</row>
    <row r="755" spans="1:21" x14ac:dyDescent="0.25">
      <c r="A755" s="78"/>
      <c r="B755" s="25"/>
      <c r="C755" s="79"/>
      <c r="D755" s="74"/>
      <c r="E755" s="77"/>
      <c r="F755" s="78"/>
      <c r="G755" s="78"/>
      <c r="H755" s="78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</row>
    <row r="756" spans="1:21" x14ac:dyDescent="0.25">
      <c r="A756" s="78"/>
      <c r="B756" s="25"/>
      <c r="C756" s="79"/>
      <c r="D756" s="74"/>
      <c r="E756" s="77"/>
      <c r="F756" s="78"/>
      <c r="G756" s="78"/>
      <c r="H756" s="78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</row>
    <row r="757" spans="1:21" x14ac:dyDescent="0.25">
      <c r="A757" s="78"/>
      <c r="B757" s="25"/>
      <c r="C757" s="79"/>
      <c r="D757" s="74"/>
      <c r="E757" s="77"/>
      <c r="F757" s="78"/>
      <c r="G757" s="78"/>
      <c r="H757" s="78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</row>
    <row r="758" spans="1:21" x14ac:dyDescent="0.25">
      <c r="A758" s="78"/>
      <c r="B758" s="25"/>
      <c r="C758" s="79"/>
      <c r="D758" s="74"/>
      <c r="E758" s="77"/>
      <c r="F758" s="78"/>
      <c r="G758" s="78"/>
      <c r="H758" s="78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</row>
    <row r="759" spans="1:21" x14ac:dyDescent="0.25">
      <c r="A759" s="78"/>
      <c r="B759" s="25"/>
      <c r="C759" s="79"/>
      <c r="D759" s="74"/>
      <c r="E759" s="77"/>
      <c r="F759" s="78"/>
      <c r="G759" s="78"/>
      <c r="H759" s="78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</row>
    <row r="760" spans="1:21" x14ac:dyDescent="0.25">
      <c r="A760" s="78"/>
      <c r="B760" s="25"/>
      <c r="C760" s="79"/>
      <c r="D760" s="74"/>
      <c r="E760" s="77"/>
      <c r="F760" s="78"/>
      <c r="G760" s="78"/>
      <c r="H760" s="78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</row>
    <row r="761" spans="1:21" x14ac:dyDescent="0.25">
      <c r="A761" s="78"/>
      <c r="B761" s="25"/>
      <c r="C761" s="79"/>
      <c r="D761" s="74"/>
      <c r="E761" s="77"/>
      <c r="F761" s="78"/>
      <c r="G761" s="78"/>
      <c r="H761" s="78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</row>
    <row r="762" spans="1:21" x14ac:dyDescent="0.25">
      <c r="A762" s="78"/>
      <c r="B762" s="25"/>
      <c r="C762" s="79"/>
      <c r="D762" s="74"/>
      <c r="E762" s="77"/>
      <c r="F762" s="78"/>
      <c r="G762" s="78"/>
      <c r="H762" s="78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</row>
    <row r="763" spans="1:21" x14ac:dyDescent="0.25">
      <c r="A763" s="78"/>
      <c r="B763" s="25"/>
      <c r="C763" s="79"/>
      <c r="D763" s="74"/>
      <c r="E763" s="77"/>
      <c r="F763" s="78"/>
      <c r="G763" s="78"/>
      <c r="H763" s="78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</row>
    <row r="764" spans="1:21" x14ac:dyDescent="0.25">
      <c r="A764" s="78"/>
      <c r="B764" s="25"/>
      <c r="C764" s="79"/>
      <c r="D764" s="74"/>
      <c r="E764" s="77"/>
      <c r="F764" s="78"/>
      <c r="G764" s="78"/>
      <c r="H764" s="78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</row>
    <row r="765" spans="1:21" x14ac:dyDescent="0.25">
      <c r="A765" s="78"/>
      <c r="B765" s="25"/>
      <c r="C765" s="79"/>
      <c r="D765" s="74"/>
      <c r="E765" s="77"/>
      <c r="F765" s="78"/>
      <c r="G765" s="78"/>
      <c r="H765" s="78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</row>
    <row r="766" spans="1:21" x14ac:dyDescent="0.25">
      <c r="A766" s="78"/>
      <c r="B766" s="25"/>
      <c r="C766" s="79"/>
      <c r="D766" s="74"/>
      <c r="E766" s="77"/>
      <c r="F766" s="78"/>
      <c r="G766" s="78"/>
      <c r="H766" s="78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</row>
    <row r="767" spans="1:21" x14ac:dyDescent="0.25">
      <c r="A767" s="78"/>
      <c r="B767" s="25"/>
      <c r="C767" s="79"/>
      <c r="D767" s="74"/>
      <c r="E767" s="77"/>
      <c r="F767" s="78"/>
      <c r="G767" s="78"/>
      <c r="H767" s="78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</row>
    <row r="768" spans="1:21" x14ac:dyDescent="0.25">
      <c r="A768" s="78"/>
      <c r="B768" s="25"/>
      <c r="C768" s="79"/>
      <c r="D768" s="74"/>
      <c r="E768" s="77"/>
      <c r="F768" s="78"/>
      <c r="G768" s="78"/>
      <c r="H768" s="78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</row>
    <row r="769" spans="1:21" x14ac:dyDescent="0.25">
      <c r="A769" s="78"/>
      <c r="B769" s="25"/>
      <c r="C769" s="79"/>
      <c r="D769" s="74"/>
      <c r="E769" s="77"/>
      <c r="F769" s="78"/>
      <c r="G769" s="78"/>
      <c r="H769" s="78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</row>
    <row r="770" spans="1:21" x14ac:dyDescent="0.25">
      <c r="A770" s="78"/>
      <c r="B770" s="25"/>
      <c r="C770" s="79"/>
      <c r="D770" s="74"/>
      <c r="E770" s="77"/>
      <c r="F770" s="78"/>
      <c r="G770" s="78"/>
      <c r="H770" s="78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</row>
    <row r="771" spans="1:21" x14ac:dyDescent="0.25">
      <c r="A771" s="78"/>
      <c r="B771" s="25"/>
      <c r="C771" s="79"/>
      <c r="D771" s="74"/>
      <c r="E771" s="77"/>
      <c r="F771" s="78"/>
      <c r="G771" s="78"/>
      <c r="H771" s="78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</row>
    <row r="772" spans="1:21" x14ac:dyDescent="0.25">
      <c r="A772" s="78"/>
      <c r="B772" s="25"/>
      <c r="C772" s="79"/>
      <c r="D772" s="74"/>
      <c r="E772" s="77"/>
      <c r="F772" s="78"/>
      <c r="G772" s="78"/>
      <c r="H772" s="78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</row>
    <row r="773" spans="1:21" x14ac:dyDescent="0.25">
      <c r="A773" s="78"/>
      <c r="B773" s="25"/>
      <c r="C773" s="79"/>
      <c r="D773" s="74"/>
      <c r="E773" s="77"/>
      <c r="F773" s="78"/>
      <c r="G773" s="78"/>
      <c r="H773" s="78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</row>
    <row r="774" spans="1:21" x14ac:dyDescent="0.25">
      <c r="A774" s="78"/>
      <c r="B774" s="25"/>
      <c r="C774" s="79"/>
      <c r="D774" s="74"/>
      <c r="E774" s="77"/>
      <c r="F774" s="78"/>
      <c r="G774" s="78"/>
      <c r="H774" s="78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</row>
    <row r="775" spans="1:21" x14ac:dyDescent="0.25">
      <c r="A775" s="78"/>
      <c r="B775" s="25"/>
      <c r="C775" s="79"/>
      <c r="D775" s="74"/>
      <c r="E775" s="77"/>
      <c r="F775" s="78"/>
      <c r="G775" s="78"/>
      <c r="H775" s="78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</row>
    <row r="776" spans="1:21" x14ac:dyDescent="0.25">
      <c r="A776" s="78"/>
      <c r="B776" s="25"/>
      <c r="C776" s="79"/>
      <c r="D776" s="74"/>
      <c r="E776" s="77"/>
      <c r="F776" s="78"/>
      <c r="G776" s="78"/>
      <c r="H776" s="78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</row>
    <row r="777" spans="1:21" x14ac:dyDescent="0.25">
      <c r="A777" s="78"/>
      <c r="B777" s="25"/>
      <c r="C777" s="79"/>
      <c r="D777" s="74"/>
      <c r="E777" s="77"/>
      <c r="F777" s="78"/>
      <c r="G777" s="78"/>
      <c r="H777" s="78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</row>
    <row r="778" spans="1:21" x14ac:dyDescent="0.25">
      <c r="A778" s="78"/>
      <c r="B778" s="25"/>
      <c r="C778" s="79"/>
      <c r="D778" s="74"/>
      <c r="E778" s="77"/>
      <c r="F778" s="78"/>
      <c r="G778" s="78"/>
      <c r="H778" s="78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</row>
    <row r="779" spans="1:21" x14ac:dyDescent="0.25">
      <c r="A779" s="78"/>
      <c r="B779" s="25"/>
      <c r="C779" s="79"/>
      <c r="D779" s="74"/>
      <c r="E779" s="77"/>
      <c r="F779" s="78"/>
      <c r="G779" s="78"/>
      <c r="H779" s="78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</row>
    <row r="780" spans="1:21" x14ac:dyDescent="0.25">
      <c r="A780" s="78"/>
      <c r="B780" s="25"/>
      <c r="C780" s="79"/>
      <c r="D780" s="74"/>
      <c r="E780" s="77"/>
      <c r="F780" s="78"/>
      <c r="G780" s="78"/>
      <c r="H780" s="78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</row>
    <row r="781" spans="1:21" x14ac:dyDescent="0.25">
      <c r="A781" s="78"/>
      <c r="B781" s="25"/>
      <c r="C781" s="79"/>
      <c r="D781" s="74"/>
      <c r="E781" s="77"/>
      <c r="F781" s="78"/>
      <c r="G781" s="78"/>
      <c r="H781" s="78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</row>
    <row r="782" spans="1:21" x14ac:dyDescent="0.25">
      <c r="A782" s="78"/>
      <c r="B782" s="25"/>
      <c r="C782" s="79"/>
      <c r="D782" s="74"/>
      <c r="E782" s="77"/>
      <c r="F782" s="78"/>
      <c r="G782" s="78"/>
      <c r="H782" s="78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</row>
    <row r="783" spans="1:21" x14ac:dyDescent="0.25">
      <c r="A783" s="78"/>
      <c r="B783" s="25"/>
      <c r="C783" s="79"/>
      <c r="D783" s="74"/>
      <c r="E783" s="77"/>
      <c r="F783" s="78"/>
      <c r="G783" s="78"/>
      <c r="H783" s="78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</row>
    <row r="784" spans="1:21" x14ac:dyDescent="0.25">
      <c r="A784" s="78"/>
      <c r="B784" s="25"/>
      <c r="C784" s="79"/>
      <c r="D784" s="74"/>
      <c r="E784" s="77"/>
      <c r="F784" s="78"/>
      <c r="G784" s="78"/>
      <c r="H784" s="78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</row>
    <row r="785" spans="1:21" x14ac:dyDescent="0.25">
      <c r="A785" s="78"/>
      <c r="B785" s="25"/>
      <c r="C785" s="79"/>
      <c r="D785" s="74"/>
      <c r="E785" s="77"/>
      <c r="F785" s="78"/>
      <c r="G785" s="78"/>
      <c r="H785" s="78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</row>
    <row r="786" spans="1:21" x14ac:dyDescent="0.25">
      <c r="A786" s="78"/>
      <c r="B786" s="25"/>
      <c r="C786" s="79"/>
      <c r="D786" s="74"/>
      <c r="E786" s="77"/>
      <c r="F786" s="78"/>
      <c r="G786" s="78"/>
      <c r="H786" s="78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</row>
    <row r="787" spans="1:21" x14ac:dyDescent="0.25">
      <c r="A787" s="78"/>
      <c r="B787" s="25"/>
      <c r="C787" s="79"/>
      <c r="D787" s="74"/>
      <c r="E787" s="77"/>
      <c r="F787" s="78"/>
      <c r="G787" s="78"/>
      <c r="H787" s="78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</row>
    <row r="788" spans="1:21" x14ac:dyDescent="0.25">
      <c r="A788" s="78"/>
      <c r="B788" s="25"/>
      <c r="C788" s="79"/>
      <c r="D788" s="74"/>
      <c r="E788" s="77"/>
      <c r="F788" s="78"/>
      <c r="G788" s="78"/>
      <c r="H788" s="78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</row>
    <row r="789" spans="1:21" x14ac:dyDescent="0.25">
      <c r="A789" s="78"/>
      <c r="B789" s="25"/>
      <c r="C789" s="79"/>
      <c r="D789" s="74"/>
      <c r="E789" s="77"/>
      <c r="F789" s="78"/>
      <c r="G789" s="78"/>
      <c r="H789" s="78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</row>
    <row r="790" spans="1:21" x14ac:dyDescent="0.25">
      <c r="A790" s="78"/>
      <c r="B790" s="25"/>
      <c r="C790" s="79"/>
      <c r="D790" s="74"/>
      <c r="E790" s="77"/>
      <c r="F790" s="78"/>
      <c r="G790" s="78"/>
      <c r="H790" s="78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</row>
    <row r="791" spans="1:21" x14ac:dyDescent="0.25">
      <c r="A791" s="78"/>
      <c r="B791" s="25"/>
      <c r="C791" s="79"/>
      <c r="D791" s="74"/>
      <c r="E791" s="77"/>
      <c r="F791" s="78"/>
      <c r="G791" s="78"/>
      <c r="H791" s="78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</row>
    <row r="792" spans="1:21" x14ac:dyDescent="0.25">
      <c r="A792" s="78"/>
      <c r="B792" s="25"/>
      <c r="C792" s="79"/>
      <c r="D792" s="74"/>
      <c r="E792" s="77"/>
      <c r="F792" s="78"/>
      <c r="G792" s="78"/>
      <c r="H792" s="78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</row>
    <row r="793" spans="1:21" x14ac:dyDescent="0.25">
      <c r="A793" s="78"/>
      <c r="B793" s="25"/>
      <c r="C793" s="79"/>
      <c r="D793" s="74"/>
      <c r="E793" s="77"/>
      <c r="F793" s="78"/>
      <c r="G793" s="78"/>
      <c r="H793" s="78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</row>
    <row r="794" spans="1:21" x14ac:dyDescent="0.25">
      <c r="A794" s="78"/>
      <c r="B794" s="25"/>
      <c r="C794" s="79"/>
      <c r="D794" s="74"/>
      <c r="E794" s="77"/>
      <c r="F794" s="78"/>
      <c r="G794" s="78"/>
      <c r="H794" s="78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</row>
    <row r="795" spans="1:21" x14ac:dyDescent="0.25">
      <c r="A795" s="78"/>
      <c r="B795" s="25"/>
      <c r="C795" s="79"/>
      <c r="D795" s="74"/>
      <c r="E795" s="77"/>
      <c r="F795" s="78"/>
      <c r="G795" s="78"/>
      <c r="H795" s="78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</row>
    <row r="796" spans="1:21" x14ac:dyDescent="0.25">
      <c r="A796" s="78"/>
      <c r="B796" s="25"/>
      <c r="C796" s="79"/>
      <c r="D796" s="74"/>
      <c r="E796" s="77"/>
      <c r="F796" s="78"/>
      <c r="G796" s="78"/>
      <c r="H796" s="78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</row>
    <row r="797" spans="1:21" x14ac:dyDescent="0.25">
      <c r="A797" s="78"/>
      <c r="B797" s="25"/>
      <c r="C797" s="79"/>
      <c r="D797" s="74"/>
      <c r="E797" s="77"/>
      <c r="F797" s="78"/>
      <c r="G797" s="78"/>
      <c r="H797" s="78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</row>
    <row r="798" spans="1:21" x14ac:dyDescent="0.25">
      <c r="A798" s="78"/>
      <c r="B798" s="25"/>
      <c r="C798" s="79"/>
      <c r="D798" s="74"/>
      <c r="E798" s="77"/>
      <c r="F798" s="78"/>
      <c r="G798" s="78"/>
      <c r="H798" s="78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</row>
    <row r="799" spans="1:21" x14ac:dyDescent="0.25">
      <c r="A799" s="78"/>
      <c r="B799" s="25"/>
      <c r="C799" s="79"/>
      <c r="D799" s="74"/>
      <c r="E799" s="77"/>
      <c r="F799" s="78"/>
      <c r="G799" s="78"/>
      <c r="H799" s="78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</row>
    <row r="800" spans="1:21" x14ac:dyDescent="0.25">
      <c r="A800" s="78"/>
      <c r="B800" s="25"/>
      <c r="C800" s="79"/>
      <c r="D800" s="74"/>
      <c r="E800" s="77"/>
      <c r="F800" s="78"/>
      <c r="G800" s="78"/>
      <c r="H800" s="78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</row>
    <row r="801" spans="1:21" x14ac:dyDescent="0.25">
      <c r="A801" s="78"/>
      <c r="B801" s="25"/>
      <c r="C801" s="79"/>
      <c r="D801" s="74"/>
      <c r="E801" s="77"/>
      <c r="F801" s="78"/>
      <c r="G801" s="78"/>
      <c r="H801" s="78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</row>
    <row r="802" spans="1:21" x14ac:dyDescent="0.25">
      <c r="A802" s="78"/>
      <c r="B802" s="25"/>
      <c r="C802" s="79"/>
      <c r="D802" s="74"/>
      <c r="E802" s="77"/>
      <c r="F802" s="78"/>
      <c r="G802" s="78"/>
      <c r="H802" s="78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</row>
    <row r="803" spans="1:21" x14ac:dyDescent="0.25">
      <c r="A803" s="78"/>
      <c r="B803" s="25"/>
      <c r="C803" s="79"/>
      <c r="D803" s="74"/>
      <c r="E803" s="77"/>
      <c r="F803" s="78"/>
      <c r="G803" s="78"/>
      <c r="H803" s="78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</row>
    <row r="804" spans="1:21" x14ac:dyDescent="0.25">
      <c r="A804" s="78"/>
      <c r="B804" s="25"/>
      <c r="C804" s="79"/>
      <c r="D804" s="74"/>
      <c r="E804" s="77"/>
      <c r="F804" s="78"/>
      <c r="G804" s="78"/>
      <c r="H804" s="78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</row>
    <row r="805" spans="1:21" x14ac:dyDescent="0.25">
      <c r="A805" s="78"/>
      <c r="B805" s="25"/>
      <c r="C805" s="79"/>
      <c r="D805" s="74"/>
      <c r="E805" s="77"/>
      <c r="F805" s="78"/>
      <c r="G805" s="78"/>
      <c r="H805" s="78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</row>
    <row r="806" spans="1:21" x14ac:dyDescent="0.25">
      <c r="A806" s="78"/>
      <c r="B806" s="25"/>
      <c r="C806" s="79"/>
      <c r="D806" s="74"/>
      <c r="E806" s="77"/>
      <c r="F806" s="78"/>
      <c r="G806" s="78"/>
      <c r="H806" s="78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</row>
    <row r="807" spans="1:21" x14ac:dyDescent="0.25">
      <c r="A807" s="78"/>
      <c r="B807" s="25"/>
      <c r="C807" s="79"/>
      <c r="D807" s="74"/>
      <c r="E807" s="77"/>
      <c r="F807" s="78"/>
      <c r="G807" s="78"/>
      <c r="H807" s="78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</row>
    <row r="808" spans="1:21" x14ac:dyDescent="0.25">
      <c r="A808" s="78"/>
      <c r="B808" s="25"/>
      <c r="C808" s="79"/>
      <c r="D808" s="74"/>
      <c r="E808" s="77"/>
      <c r="F808" s="78"/>
      <c r="G808" s="78"/>
      <c r="H808" s="78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</row>
    <row r="809" spans="1:21" x14ac:dyDescent="0.25">
      <c r="A809" s="78"/>
      <c r="B809" s="25"/>
      <c r="C809" s="79"/>
      <c r="D809" s="74"/>
      <c r="E809" s="77"/>
      <c r="F809" s="78"/>
      <c r="G809" s="78"/>
      <c r="H809" s="78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</row>
    <row r="810" spans="1:21" x14ac:dyDescent="0.25">
      <c r="A810" s="78"/>
      <c r="B810" s="25"/>
      <c r="C810" s="79"/>
      <c r="D810" s="74"/>
      <c r="E810" s="77"/>
      <c r="F810" s="78"/>
      <c r="G810" s="78"/>
      <c r="H810" s="78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</row>
    <row r="811" spans="1:21" x14ac:dyDescent="0.25">
      <c r="A811" s="78"/>
      <c r="B811" s="25"/>
      <c r="C811" s="79"/>
      <c r="D811" s="74"/>
      <c r="E811" s="77"/>
      <c r="F811" s="78"/>
      <c r="G811" s="78"/>
      <c r="H811" s="78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</row>
    <row r="812" spans="1:21" x14ac:dyDescent="0.25">
      <c r="A812" s="78"/>
      <c r="B812" s="25"/>
      <c r="C812" s="79"/>
      <c r="D812" s="74"/>
      <c r="E812" s="77"/>
      <c r="F812" s="78"/>
      <c r="G812" s="78"/>
      <c r="H812" s="78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</row>
    <row r="813" spans="1:21" x14ac:dyDescent="0.25">
      <c r="A813" s="78"/>
      <c r="B813" s="25"/>
      <c r="C813" s="79"/>
      <c r="D813" s="74"/>
      <c r="E813" s="77"/>
      <c r="F813" s="78"/>
      <c r="G813" s="78"/>
      <c r="H813" s="78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</row>
    <row r="814" spans="1:21" x14ac:dyDescent="0.25">
      <c r="A814" s="78"/>
      <c r="B814" s="25"/>
      <c r="C814" s="79"/>
      <c r="D814" s="74"/>
      <c r="E814" s="77"/>
      <c r="F814" s="78"/>
      <c r="G814" s="78"/>
      <c r="H814" s="78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</row>
    <row r="815" spans="1:21" x14ac:dyDescent="0.25">
      <c r="A815" s="78"/>
      <c r="B815" s="25"/>
      <c r="C815" s="79"/>
      <c r="D815" s="74"/>
      <c r="E815" s="77"/>
      <c r="F815" s="78"/>
      <c r="G815" s="78"/>
      <c r="H815" s="78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</row>
    <row r="816" spans="1:21" x14ac:dyDescent="0.25">
      <c r="A816" s="78"/>
      <c r="B816" s="25"/>
      <c r="C816" s="79"/>
      <c r="D816" s="74"/>
      <c r="E816" s="77"/>
      <c r="F816" s="78"/>
      <c r="G816" s="78"/>
      <c r="H816" s="78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</row>
    <row r="817" spans="1:21" x14ac:dyDescent="0.25">
      <c r="A817" s="78"/>
      <c r="B817" s="25"/>
      <c r="C817" s="79"/>
      <c r="D817" s="74"/>
      <c r="E817" s="77"/>
      <c r="F817" s="78"/>
      <c r="G817" s="78"/>
      <c r="H817" s="78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</row>
    <row r="818" spans="1:21" x14ac:dyDescent="0.25">
      <c r="A818" s="78"/>
      <c r="B818" s="25"/>
      <c r="C818" s="79"/>
      <c r="D818" s="74"/>
      <c r="E818" s="77"/>
      <c r="F818" s="78"/>
      <c r="G818" s="78"/>
      <c r="H818" s="78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</row>
    <row r="819" spans="1:21" x14ac:dyDescent="0.25">
      <c r="A819" s="78"/>
      <c r="B819" s="25"/>
      <c r="C819" s="79"/>
      <c r="D819" s="74"/>
      <c r="E819" s="77"/>
      <c r="F819" s="78"/>
      <c r="G819" s="78"/>
      <c r="H819" s="78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</row>
    <row r="820" spans="1:21" x14ac:dyDescent="0.25">
      <c r="A820" s="78"/>
      <c r="B820" s="25"/>
      <c r="C820" s="79"/>
      <c r="D820" s="74"/>
      <c r="E820" s="77"/>
      <c r="F820" s="78"/>
      <c r="G820" s="78"/>
      <c r="H820" s="78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</row>
    <row r="821" spans="1:21" x14ac:dyDescent="0.25">
      <c r="A821" s="78"/>
      <c r="B821" s="25"/>
      <c r="C821" s="79"/>
      <c r="D821" s="74"/>
      <c r="E821" s="77"/>
      <c r="F821" s="78"/>
      <c r="G821" s="78"/>
      <c r="H821" s="78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</row>
    <row r="822" spans="1:21" x14ac:dyDescent="0.25">
      <c r="A822" s="78"/>
      <c r="B822" s="25"/>
      <c r="C822" s="79"/>
      <c r="D822" s="74"/>
      <c r="E822" s="77"/>
      <c r="F822" s="78"/>
      <c r="G822" s="78"/>
      <c r="H822" s="78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</row>
    <row r="823" spans="1:21" x14ac:dyDescent="0.25">
      <c r="A823" s="78"/>
      <c r="B823" s="25"/>
      <c r="C823" s="79"/>
      <c r="D823" s="74"/>
      <c r="E823" s="77"/>
      <c r="F823" s="78"/>
      <c r="G823" s="78"/>
      <c r="H823" s="78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</row>
    <row r="824" spans="1:21" x14ac:dyDescent="0.25">
      <c r="A824" s="78"/>
      <c r="B824" s="25"/>
      <c r="C824" s="79"/>
      <c r="D824" s="74"/>
      <c r="E824" s="77"/>
      <c r="F824" s="78"/>
      <c r="G824" s="78"/>
      <c r="H824" s="78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</row>
    <row r="825" spans="1:21" x14ac:dyDescent="0.25">
      <c r="A825" s="78"/>
      <c r="B825" s="25"/>
      <c r="C825" s="79"/>
      <c r="D825" s="74"/>
      <c r="E825" s="77"/>
      <c r="F825" s="78"/>
      <c r="G825" s="78"/>
      <c r="H825" s="78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</row>
    <row r="826" spans="1:21" x14ac:dyDescent="0.25">
      <c r="A826" s="78"/>
      <c r="B826" s="25"/>
      <c r="C826" s="79"/>
      <c r="D826" s="74"/>
      <c r="E826" s="77"/>
      <c r="F826" s="78"/>
      <c r="G826" s="78"/>
      <c r="H826" s="78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</row>
    <row r="827" spans="1:21" x14ac:dyDescent="0.25">
      <c r="A827" s="78"/>
      <c r="B827" s="25"/>
      <c r="C827" s="79"/>
      <c r="D827" s="74"/>
      <c r="E827" s="77"/>
      <c r="F827" s="78"/>
      <c r="G827" s="78"/>
      <c r="H827" s="78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</row>
    <row r="828" spans="1:21" x14ac:dyDescent="0.25">
      <c r="A828" s="78"/>
      <c r="B828" s="25"/>
      <c r="C828" s="79"/>
      <c r="D828" s="74"/>
      <c r="E828" s="77"/>
      <c r="F828" s="78"/>
      <c r="G828" s="78"/>
      <c r="H828" s="78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</row>
    <row r="829" spans="1:21" x14ac:dyDescent="0.25">
      <c r="A829" s="78"/>
      <c r="B829" s="25"/>
      <c r="C829" s="79"/>
      <c r="D829" s="74"/>
      <c r="E829" s="77"/>
      <c r="F829" s="78"/>
      <c r="G829" s="78"/>
      <c r="H829" s="78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</row>
    <row r="830" spans="1:21" x14ac:dyDescent="0.25">
      <c r="A830" s="78"/>
      <c r="B830" s="25"/>
      <c r="C830" s="79"/>
      <c r="D830" s="74"/>
      <c r="E830" s="77"/>
      <c r="F830" s="78"/>
      <c r="G830" s="78"/>
      <c r="H830" s="78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</row>
    <row r="831" spans="1:21" x14ac:dyDescent="0.25">
      <c r="A831" s="78"/>
      <c r="B831" s="25"/>
      <c r="C831" s="79"/>
      <c r="D831" s="74"/>
      <c r="E831" s="77"/>
      <c r="F831" s="78"/>
      <c r="G831" s="78"/>
      <c r="H831" s="78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</row>
    <row r="832" spans="1:21" x14ac:dyDescent="0.25">
      <c r="A832" s="78"/>
      <c r="B832" s="25"/>
      <c r="C832" s="79"/>
      <c r="D832" s="74"/>
      <c r="E832" s="77"/>
      <c r="F832" s="78"/>
      <c r="G832" s="78"/>
      <c r="H832" s="78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</row>
    <row r="833" spans="1:21" x14ac:dyDescent="0.25">
      <c r="A833" s="78"/>
      <c r="B833" s="25"/>
      <c r="C833" s="79"/>
      <c r="D833" s="74"/>
      <c r="E833" s="77"/>
      <c r="F833" s="78"/>
      <c r="G833" s="78"/>
      <c r="H833" s="78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</row>
    <row r="834" spans="1:21" x14ac:dyDescent="0.25">
      <c r="A834" s="78"/>
      <c r="B834" s="25"/>
      <c r="C834" s="79"/>
      <c r="D834" s="74"/>
      <c r="E834" s="77"/>
      <c r="F834" s="78"/>
      <c r="G834" s="78"/>
      <c r="H834" s="78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</row>
    <row r="835" spans="1:21" x14ac:dyDescent="0.25">
      <c r="A835" s="78"/>
      <c r="B835" s="25"/>
      <c r="C835" s="79"/>
      <c r="D835" s="74"/>
      <c r="E835" s="77"/>
      <c r="F835" s="78"/>
      <c r="G835" s="78"/>
      <c r="H835" s="78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</row>
    <row r="836" spans="1:21" x14ac:dyDescent="0.25">
      <c r="A836" s="78"/>
      <c r="B836" s="25"/>
      <c r="C836" s="79"/>
      <c r="D836" s="74"/>
      <c r="E836" s="77"/>
      <c r="F836" s="78"/>
      <c r="G836" s="78"/>
      <c r="H836" s="78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</row>
    <row r="837" spans="1:21" x14ac:dyDescent="0.25">
      <c r="A837" s="78"/>
      <c r="B837" s="25"/>
      <c r="C837" s="79"/>
      <c r="D837" s="74"/>
      <c r="E837" s="77"/>
      <c r="F837" s="78"/>
      <c r="G837" s="78"/>
      <c r="H837" s="78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</row>
    <row r="838" spans="1:21" x14ac:dyDescent="0.25">
      <c r="A838" s="78"/>
      <c r="B838" s="25"/>
      <c r="C838" s="79"/>
      <c r="D838" s="74"/>
      <c r="E838" s="77"/>
      <c r="F838" s="78"/>
      <c r="G838" s="78"/>
      <c r="H838" s="78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</row>
    <row r="839" spans="1:21" x14ac:dyDescent="0.25">
      <c r="A839" s="78"/>
      <c r="B839" s="25"/>
      <c r="C839" s="79"/>
      <c r="D839" s="74"/>
      <c r="E839" s="77"/>
      <c r="F839" s="78"/>
      <c r="G839" s="78"/>
      <c r="H839" s="78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</row>
    <row r="840" spans="1:21" x14ac:dyDescent="0.25">
      <c r="A840" s="78"/>
      <c r="B840" s="25"/>
      <c r="C840" s="79"/>
      <c r="D840" s="74"/>
      <c r="E840" s="77"/>
      <c r="F840" s="78"/>
      <c r="G840" s="78"/>
      <c r="H840" s="78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</row>
    <row r="841" spans="1:21" x14ac:dyDescent="0.25">
      <c r="A841" s="78"/>
      <c r="B841" s="25"/>
      <c r="C841" s="79"/>
      <c r="D841" s="74"/>
      <c r="E841" s="77"/>
      <c r="F841" s="78"/>
      <c r="G841" s="78"/>
      <c r="H841" s="78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</row>
    <row r="842" spans="1:21" x14ac:dyDescent="0.25">
      <c r="A842" s="78"/>
      <c r="B842" s="25"/>
      <c r="C842" s="79"/>
      <c r="D842" s="74"/>
      <c r="E842" s="77"/>
      <c r="F842" s="78"/>
      <c r="G842" s="78"/>
      <c r="H842" s="78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</row>
    <row r="843" spans="1:21" x14ac:dyDescent="0.25">
      <c r="A843" s="78"/>
      <c r="B843" s="25"/>
      <c r="C843" s="79"/>
      <c r="D843" s="74"/>
      <c r="E843" s="77"/>
      <c r="F843" s="78"/>
      <c r="G843" s="78"/>
      <c r="H843" s="78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</row>
    <row r="844" spans="1:21" x14ac:dyDescent="0.25">
      <c r="A844" s="78"/>
      <c r="B844" s="25"/>
      <c r="C844" s="79"/>
      <c r="D844" s="74"/>
      <c r="E844" s="77"/>
      <c r="F844" s="78"/>
      <c r="G844" s="78"/>
      <c r="H844" s="78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</row>
    <row r="845" spans="1:21" x14ac:dyDescent="0.25">
      <c r="A845" s="78"/>
      <c r="B845" s="25"/>
      <c r="C845" s="79"/>
      <c r="D845" s="74"/>
      <c r="E845" s="77"/>
      <c r="F845" s="78"/>
      <c r="G845" s="78"/>
      <c r="H845" s="78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</row>
    <row r="846" spans="1:21" x14ac:dyDescent="0.25">
      <c r="A846" s="78"/>
      <c r="B846" s="25"/>
      <c r="C846" s="79"/>
      <c r="D846" s="74"/>
      <c r="E846" s="77"/>
      <c r="F846" s="78"/>
      <c r="G846" s="78"/>
      <c r="H846" s="78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</row>
    <row r="847" spans="1:21" x14ac:dyDescent="0.25">
      <c r="A847" s="78"/>
      <c r="B847" s="25"/>
      <c r="C847" s="79"/>
      <c r="D847" s="74"/>
      <c r="E847" s="77"/>
      <c r="F847" s="78"/>
      <c r="G847" s="78"/>
      <c r="H847" s="78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</row>
    <row r="848" spans="1:21" x14ac:dyDescent="0.25">
      <c r="A848" s="78"/>
      <c r="B848" s="25"/>
      <c r="C848" s="79"/>
      <c r="D848" s="74"/>
      <c r="E848" s="77"/>
      <c r="F848" s="78"/>
      <c r="G848" s="78"/>
      <c r="H848" s="78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</row>
    <row r="849" spans="1:21" x14ac:dyDescent="0.25">
      <c r="A849" s="78"/>
      <c r="B849" s="25"/>
      <c r="C849" s="79"/>
      <c r="D849" s="74"/>
      <c r="E849" s="77"/>
      <c r="F849" s="78"/>
      <c r="G849" s="78"/>
      <c r="H849" s="78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</row>
    <row r="850" spans="1:21" x14ac:dyDescent="0.25">
      <c r="A850" s="78"/>
      <c r="B850" s="25"/>
      <c r="C850" s="79"/>
      <c r="D850" s="74"/>
      <c r="E850" s="77"/>
      <c r="F850" s="78"/>
      <c r="G850" s="78"/>
      <c r="H850" s="78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</row>
    <row r="851" spans="1:21" x14ac:dyDescent="0.25">
      <c r="A851" s="78"/>
      <c r="B851" s="25"/>
      <c r="C851" s="79"/>
      <c r="D851" s="74"/>
      <c r="E851" s="77"/>
      <c r="F851" s="78"/>
      <c r="G851" s="78"/>
      <c r="H851" s="78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</row>
    <row r="852" spans="1:21" x14ac:dyDescent="0.25">
      <c r="A852" s="78"/>
      <c r="B852" s="25"/>
      <c r="C852" s="79"/>
      <c r="D852" s="74"/>
      <c r="E852" s="77"/>
      <c r="F852" s="78"/>
      <c r="G852" s="78"/>
      <c r="H852" s="78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</row>
    <row r="853" spans="1:21" x14ac:dyDescent="0.25">
      <c r="A853" s="78"/>
      <c r="B853" s="25"/>
      <c r="C853" s="79"/>
      <c r="D853" s="74"/>
      <c r="E853" s="77"/>
      <c r="F853" s="78"/>
      <c r="G853" s="78"/>
      <c r="H853" s="78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</row>
    <row r="854" spans="1:21" x14ac:dyDescent="0.25">
      <c r="A854" s="78"/>
      <c r="B854" s="25"/>
      <c r="C854" s="79"/>
      <c r="D854" s="74"/>
      <c r="E854" s="77"/>
      <c r="F854" s="78"/>
      <c r="G854" s="78"/>
      <c r="H854" s="78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</row>
    <row r="855" spans="1:21" x14ac:dyDescent="0.25">
      <c r="A855" s="78"/>
      <c r="B855" s="25"/>
      <c r="C855" s="79"/>
      <c r="D855" s="74"/>
      <c r="E855" s="77"/>
      <c r="F855" s="78"/>
      <c r="G855" s="78"/>
      <c r="H855" s="78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</row>
    <row r="856" spans="1:21" x14ac:dyDescent="0.25">
      <c r="A856" s="78"/>
      <c r="B856" s="25"/>
      <c r="C856" s="79"/>
      <c r="D856" s="74"/>
      <c r="E856" s="77"/>
      <c r="F856" s="78"/>
      <c r="G856" s="78"/>
      <c r="H856" s="78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</row>
    <row r="857" spans="1:21" x14ac:dyDescent="0.25">
      <c r="A857" s="78"/>
      <c r="B857" s="25"/>
      <c r="C857" s="79"/>
      <c r="D857" s="74"/>
      <c r="E857" s="77"/>
      <c r="F857" s="78"/>
      <c r="G857" s="78"/>
      <c r="H857" s="78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</row>
    <row r="858" spans="1:21" x14ac:dyDescent="0.25">
      <c r="A858" s="78"/>
      <c r="B858" s="25"/>
      <c r="C858" s="79"/>
      <c r="D858" s="74"/>
      <c r="E858" s="77"/>
      <c r="F858" s="78"/>
      <c r="G858" s="78"/>
      <c r="H858" s="78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</row>
    <row r="859" spans="1:21" x14ac:dyDescent="0.25">
      <c r="A859" s="78"/>
      <c r="B859" s="25"/>
      <c r="C859" s="79"/>
      <c r="D859" s="74"/>
      <c r="E859" s="77"/>
      <c r="F859" s="78"/>
      <c r="G859" s="78"/>
      <c r="H859" s="78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</row>
    <row r="860" spans="1:21" x14ac:dyDescent="0.25">
      <c r="A860" s="78"/>
      <c r="B860" s="25"/>
      <c r="C860" s="79"/>
      <c r="D860" s="74"/>
      <c r="E860" s="77"/>
      <c r="F860" s="78"/>
      <c r="G860" s="78"/>
      <c r="H860" s="78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</row>
    <row r="861" spans="1:21" x14ac:dyDescent="0.25">
      <c r="A861" s="78"/>
      <c r="B861" s="25"/>
      <c r="C861" s="79"/>
      <c r="D861" s="74"/>
      <c r="E861" s="77"/>
      <c r="F861" s="78"/>
      <c r="G861" s="78"/>
      <c r="H861" s="78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</row>
    <row r="862" spans="1:21" x14ac:dyDescent="0.25">
      <c r="A862" s="78"/>
      <c r="B862" s="25"/>
      <c r="C862" s="79"/>
      <c r="D862" s="74"/>
      <c r="E862" s="77"/>
      <c r="F862" s="78"/>
      <c r="G862" s="78"/>
      <c r="H862" s="78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</row>
    <row r="863" spans="1:21" x14ac:dyDescent="0.25">
      <c r="A863" s="78"/>
      <c r="B863" s="25"/>
      <c r="C863" s="79"/>
      <c r="D863" s="74"/>
      <c r="E863" s="77"/>
      <c r="F863" s="78"/>
      <c r="G863" s="78"/>
      <c r="H863" s="78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</row>
    <row r="864" spans="1:21" x14ac:dyDescent="0.25">
      <c r="A864" s="78"/>
      <c r="B864" s="25"/>
      <c r="C864" s="79"/>
      <c r="D864" s="74"/>
      <c r="E864" s="77"/>
      <c r="F864" s="78"/>
      <c r="G864" s="78"/>
      <c r="H864" s="78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</row>
    <row r="865" spans="1:21" x14ac:dyDescent="0.25">
      <c r="A865" s="78"/>
      <c r="B865" s="25"/>
      <c r="C865" s="79"/>
      <c r="D865" s="74"/>
      <c r="E865" s="77"/>
      <c r="F865" s="78"/>
      <c r="G865" s="78"/>
      <c r="H865" s="78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</row>
    <row r="866" spans="1:21" x14ac:dyDescent="0.25">
      <c r="A866" s="78"/>
      <c r="B866" s="25"/>
      <c r="C866" s="79"/>
      <c r="D866" s="74"/>
      <c r="E866" s="77"/>
      <c r="F866" s="78"/>
      <c r="G866" s="78"/>
      <c r="H866" s="78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</row>
    <row r="867" spans="1:21" x14ac:dyDescent="0.25">
      <c r="A867" s="78"/>
      <c r="B867" s="25"/>
      <c r="C867" s="79"/>
      <c r="D867" s="74"/>
      <c r="E867" s="77"/>
      <c r="F867" s="78"/>
      <c r="G867" s="78"/>
      <c r="H867" s="78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</row>
    <row r="868" spans="1:21" x14ac:dyDescent="0.25">
      <c r="A868" s="78"/>
      <c r="B868" s="25"/>
      <c r="C868" s="79"/>
      <c r="D868" s="74"/>
      <c r="E868" s="77"/>
      <c r="F868" s="78"/>
      <c r="G868" s="78"/>
      <c r="H868" s="78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</row>
    <row r="869" spans="1:21" x14ac:dyDescent="0.25">
      <c r="A869" s="78"/>
      <c r="B869" s="25"/>
      <c r="C869" s="79"/>
      <c r="D869" s="74"/>
      <c r="E869" s="77"/>
      <c r="F869" s="78"/>
      <c r="G869" s="78"/>
      <c r="H869" s="78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</row>
    <row r="870" spans="1:21" x14ac:dyDescent="0.25">
      <c r="A870" s="78"/>
      <c r="B870" s="25"/>
      <c r="C870" s="79"/>
      <c r="D870" s="74"/>
      <c r="E870" s="77"/>
      <c r="F870" s="78"/>
      <c r="G870" s="78"/>
      <c r="H870" s="78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</row>
    <row r="871" spans="1:21" x14ac:dyDescent="0.25">
      <c r="A871" s="78"/>
      <c r="B871" s="25"/>
      <c r="C871" s="79"/>
      <c r="D871" s="74"/>
      <c r="E871" s="77"/>
      <c r="F871" s="78"/>
      <c r="G871" s="78"/>
      <c r="H871" s="78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</row>
    <row r="872" spans="1:21" x14ac:dyDescent="0.25">
      <c r="A872" s="78"/>
      <c r="B872" s="25"/>
      <c r="C872" s="79"/>
      <c r="D872" s="74"/>
      <c r="E872" s="77"/>
      <c r="F872" s="78"/>
      <c r="G872" s="78"/>
      <c r="H872" s="78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</row>
    <row r="873" spans="1:21" x14ac:dyDescent="0.25">
      <c r="A873" s="78"/>
      <c r="B873" s="25"/>
      <c r="C873" s="79"/>
      <c r="D873" s="74"/>
      <c r="E873" s="77"/>
      <c r="F873" s="78"/>
      <c r="G873" s="78"/>
      <c r="H873" s="78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</row>
    <row r="874" spans="1:21" x14ac:dyDescent="0.25">
      <c r="A874" s="78"/>
      <c r="B874" s="25"/>
      <c r="C874" s="79"/>
      <c r="D874" s="74"/>
      <c r="E874" s="77"/>
      <c r="F874" s="78"/>
      <c r="G874" s="78"/>
      <c r="H874" s="78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</row>
    <row r="875" spans="1:21" x14ac:dyDescent="0.25">
      <c r="A875" s="78"/>
      <c r="B875" s="25"/>
      <c r="C875" s="79"/>
      <c r="D875" s="74"/>
      <c r="E875" s="77"/>
      <c r="F875" s="78"/>
      <c r="G875" s="78"/>
      <c r="H875" s="78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</row>
    <row r="876" spans="1:21" x14ac:dyDescent="0.25">
      <c r="A876" s="78"/>
      <c r="B876" s="25"/>
      <c r="C876" s="79"/>
      <c r="D876" s="74"/>
      <c r="E876" s="77"/>
      <c r="F876" s="78"/>
      <c r="G876" s="78"/>
      <c r="H876" s="78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</row>
    <row r="877" spans="1:21" x14ac:dyDescent="0.25">
      <c r="A877" s="78"/>
      <c r="B877" s="25"/>
      <c r="C877" s="79"/>
      <c r="D877" s="74"/>
      <c r="E877" s="77"/>
      <c r="F877" s="78"/>
      <c r="G877" s="78"/>
      <c r="H877" s="78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</row>
    <row r="878" spans="1:21" x14ac:dyDescent="0.25">
      <c r="A878" s="78"/>
      <c r="B878" s="25"/>
      <c r="C878" s="79"/>
      <c r="D878" s="74"/>
      <c r="E878" s="77"/>
      <c r="F878" s="78"/>
      <c r="G878" s="78"/>
      <c r="H878" s="78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</row>
    <row r="879" spans="1:21" x14ac:dyDescent="0.25">
      <c r="A879" s="78"/>
      <c r="B879" s="25"/>
      <c r="C879" s="79"/>
      <c r="D879" s="74"/>
      <c r="E879" s="77"/>
      <c r="F879" s="78"/>
      <c r="G879" s="78"/>
      <c r="H879" s="78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</row>
    <row r="880" spans="1:21" x14ac:dyDescent="0.25">
      <c r="A880" s="78"/>
      <c r="B880" s="25"/>
      <c r="C880" s="79"/>
      <c r="D880" s="74"/>
      <c r="E880" s="77"/>
      <c r="F880" s="78"/>
      <c r="G880" s="78"/>
      <c r="H880" s="78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</row>
    <row r="881" spans="1:21" x14ac:dyDescent="0.25">
      <c r="A881" s="78"/>
      <c r="B881" s="25"/>
      <c r="C881" s="79"/>
      <c r="D881" s="74"/>
      <c r="E881" s="77"/>
      <c r="F881" s="78"/>
      <c r="G881" s="78"/>
      <c r="H881" s="78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</row>
    <row r="882" spans="1:21" x14ac:dyDescent="0.25">
      <c r="A882" s="78"/>
      <c r="B882" s="25"/>
      <c r="C882" s="79"/>
      <c r="D882" s="74"/>
      <c r="E882" s="77"/>
      <c r="F882" s="78"/>
      <c r="G882" s="78"/>
      <c r="H882" s="78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</row>
    <row r="883" spans="1:21" x14ac:dyDescent="0.25">
      <c r="A883" s="78"/>
      <c r="B883" s="25"/>
      <c r="C883" s="79"/>
      <c r="D883" s="74"/>
      <c r="E883" s="77"/>
      <c r="F883" s="78"/>
      <c r="G883" s="78"/>
      <c r="H883" s="78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</row>
    <row r="884" spans="1:21" x14ac:dyDescent="0.25">
      <c r="A884" s="78"/>
      <c r="B884" s="25"/>
      <c r="C884" s="79"/>
      <c r="D884" s="74"/>
      <c r="E884" s="77"/>
      <c r="F884" s="78"/>
      <c r="G884" s="78"/>
      <c r="H884" s="78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</row>
    <row r="885" spans="1:21" x14ac:dyDescent="0.25">
      <c r="A885" s="78"/>
      <c r="B885" s="25"/>
      <c r="C885" s="79"/>
      <c r="D885" s="74"/>
      <c r="E885" s="77"/>
      <c r="F885" s="78"/>
      <c r="G885" s="78"/>
      <c r="H885" s="78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</row>
    <row r="886" spans="1:21" x14ac:dyDescent="0.25">
      <c r="A886" s="78"/>
      <c r="B886" s="25"/>
      <c r="C886" s="79"/>
      <c r="D886" s="74"/>
      <c r="E886" s="77"/>
      <c r="F886" s="78"/>
      <c r="G886" s="78"/>
      <c r="H886" s="78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</row>
    <row r="887" spans="1:21" x14ac:dyDescent="0.25">
      <c r="A887" s="78"/>
      <c r="B887" s="25"/>
      <c r="C887" s="79"/>
      <c r="D887" s="74"/>
      <c r="E887" s="77"/>
      <c r="F887" s="78"/>
      <c r="G887" s="78"/>
      <c r="H887" s="78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</row>
    <row r="888" spans="1:21" x14ac:dyDescent="0.25">
      <c r="A888" s="78"/>
      <c r="B888" s="25"/>
      <c r="C888" s="79"/>
      <c r="D888" s="74"/>
      <c r="E888" s="77"/>
      <c r="F888" s="78"/>
      <c r="G888" s="78"/>
      <c r="H888" s="78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</row>
    <row r="889" spans="1:21" x14ac:dyDescent="0.25">
      <c r="A889" s="78"/>
      <c r="B889" s="25"/>
      <c r="C889" s="79"/>
      <c r="D889" s="74"/>
      <c r="E889" s="77"/>
      <c r="F889" s="78"/>
      <c r="G889" s="78"/>
      <c r="H889" s="78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</row>
    <row r="890" spans="1:21" x14ac:dyDescent="0.25">
      <c r="A890" s="78"/>
      <c r="B890" s="25"/>
      <c r="C890" s="79"/>
      <c r="D890" s="74"/>
      <c r="E890" s="77"/>
      <c r="F890" s="78"/>
      <c r="G890" s="78"/>
      <c r="H890" s="78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</row>
    <row r="891" spans="1:21" x14ac:dyDescent="0.25">
      <c r="A891" s="78"/>
      <c r="B891" s="25"/>
      <c r="C891" s="79"/>
      <c r="D891" s="74"/>
      <c r="E891" s="77"/>
      <c r="F891" s="78"/>
      <c r="G891" s="78"/>
      <c r="H891" s="78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</row>
    <row r="892" spans="1:21" x14ac:dyDescent="0.25">
      <c r="A892" s="78"/>
      <c r="B892" s="25"/>
      <c r="C892" s="79"/>
      <c r="D892" s="74"/>
      <c r="E892" s="77"/>
      <c r="F892" s="78"/>
      <c r="G892" s="78"/>
      <c r="H892" s="78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</row>
    <row r="893" spans="1:21" x14ac:dyDescent="0.25">
      <c r="A893" s="78"/>
      <c r="B893" s="25"/>
      <c r="C893" s="79"/>
      <c r="D893" s="74"/>
      <c r="E893" s="77"/>
      <c r="F893" s="78"/>
      <c r="G893" s="78"/>
      <c r="H893" s="78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</row>
    <row r="894" spans="1:21" x14ac:dyDescent="0.25">
      <c r="A894" s="78"/>
      <c r="B894" s="25"/>
      <c r="C894" s="79"/>
      <c r="D894" s="74"/>
      <c r="E894" s="77"/>
      <c r="F894" s="78"/>
      <c r="G894" s="78"/>
      <c r="H894" s="78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</row>
    <row r="895" spans="1:21" x14ac:dyDescent="0.25">
      <c r="A895" s="78"/>
      <c r="B895" s="25"/>
      <c r="C895" s="79"/>
      <c r="D895" s="74"/>
      <c r="E895" s="77"/>
      <c r="F895" s="78"/>
      <c r="G895" s="78"/>
      <c r="H895" s="78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</row>
    <row r="896" spans="1:21" x14ac:dyDescent="0.25">
      <c r="A896" s="78"/>
      <c r="B896" s="25"/>
      <c r="C896" s="79"/>
      <c r="D896" s="74"/>
      <c r="E896" s="77"/>
      <c r="F896" s="78"/>
      <c r="G896" s="78"/>
      <c r="H896" s="78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</row>
    <row r="897" spans="1:21" x14ac:dyDescent="0.25">
      <c r="A897" s="78"/>
      <c r="B897" s="25"/>
      <c r="C897" s="79"/>
      <c r="D897" s="74"/>
      <c r="E897" s="77"/>
      <c r="F897" s="78"/>
      <c r="G897" s="78"/>
      <c r="H897" s="78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</row>
    <row r="898" spans="1:21" x14ac:dyDescent="0.25">
      <c r="A898" s="78"/>
      <c r="B898" s="25"/>
      <c r="C898" s="79"/>
      <c r="D898" s="74"/>
      <c r="E898" s="77"/>
      <c r="F898" s="78"/>
      <c r="G898" s="78"/>
      <c r="H898" s="78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</row>
    <row r="899" spans="1:21" x14ac:dyDescent="0.25">
      <c r="A899" s="78"/>
      <c r="B899" s="25"/>
      <c r="C899" s="79"/>
      <c r="D899" s="74"/>
      <c r="E899" s="77"/>
      <c r="F899" s="78"/>
      <c r="G899" s="78"/>
      <c r="H899" s="78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</row>
    <row r="900" spans="1:21" x14ac:dyDescent="0.25">
      <c r="A900" s="78"/>
      <c r="B900" s="25"/>
      <c r="C900" s="79"/>
      <c r="D900" s="74"/>
      <c r="E900" s="77"/>
      <c r="F900" s="78"/>
      <c r="G900" s="78"/>
      <c r="H900" s="78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</row>
    <row r="901" spans="1:21" x14ac:dyDescent="0.25">
      <c r="A901" s="78"/>
      <c r="B901" s="25"/>
      <c r="C901" s="79"/>
      <c r="D901" s="74"/>
      <c r="E901" s="77"/>
      <c r="F901" s="78"/>
      <c r="G901" s="78"/>
      <c r="H901" s="78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</row>
    <row r="902" spans="1:21" x14ac:dyDescent="0.25">
      <c r="A902" s="78"/>
      <c r="B902" s="25"/>
      <c r="C902" s="79"/>
      <c r="D902" s="74"/>
      <c r="E902" s="77"/>
      <c r="F902" s="78"/>
      <c r="G902" s="78"/>
      <c r="H902" s="78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</row>
    <row r="903" spans="1:21" x14ac:dyDescent="0.25">
      <c r="A903" s="78"/>
      <c r="B903" s="25"/>
      <c r="C903" s="79"/>
      <c r="D903" s="74"/>
      <c r="E903" s="77"/>
      <c r="F903" s="78"/>
      <c r="G903" s="78"/>
      <c r="H903" s="78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</row>
    <row r="904" spans="1:21" x14ac:dyDescent="0.25">
      <c r="A904" s="78"/>
      <c r="B904" s="25"/>
      <c r="C904" s="79"/>
      <c r="D904" s="74"/>
      <c r="E904" s="77"/>
      <c r="F904" s="78"/>
      <c r="G904" s="78"/>
      <c r="H904" s="78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</row>
    <row r="905" spans="1:21" x14ac:dyDescent="0.25">
      <c r="A905" s="78"/>
      <c r="B905" s="25"/>
      <c r="C905" s="79"/>
      <c r="D905" s="74"/>
      <c r="E905" s="77"/>
      <c r="F905" s="78"/>
      <c r="G905" s="78"/>
      <c r="H905" s="78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</row>
    <row r="906" spans="1:21" x14ac:dyDescent="0.25">
      <c r="A906" s="78"/>
      <c r="B906" s="25"/>
      <c r="C906" s="79"/>
      <c r="D906" s="74"/>
      <c r="E906" s="77"/>
      <c r="F906" s="78"/>
      <c r="G906" s="78"/>
      <c r="H906" s="78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</row>
    <row r="907" spans="1:21" x14ac:dyDescent="0.25">
      <c r="A907" s="78"/>
      <c r="B907" s="25"/>
      <c r="C907" s="79"/>
      <c r="D907" s="74"/>
      <c r="E907" s="77"/>
      <c r="F907" s="78"/>
      <c r="G907" s="78"/>
      <c r="H907" s="78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</row>
    <row r="908" spans="1:21" x14ac:dyDescent="0.25">
      <c r="A908" s="78"/>
      <c r="B908" s="25"/>
      <c r="C908" s="79"/>
      <c r="D908" s="74"/>
      <c r="E908" s="77"/>
      <c r="F908" s="78"/>
      <c r="G908" s="78"/>
      <c r="H908" s="78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</row>
    <row r="909" spans="1:21" x14ac:dyDescent="0.25">
      <c r="A909" s="78"/>
      <c r="B909" s="25"/>
      <c r="C909" s="79"/>
      <c r="D909" s="74"/>
      <c r="E909" s="77"/>
      <c r="F909" s="78"/>
      <c r="G909" s="78"/>
      <c r="H909" s="78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</row>
    <row r="910" spans="1:21" x14ac:dyDescent="0.25">
      <c r="A910" s="78"/>
      <c r="B910" s="25"/>
      <c r="C910" s="79"/>
      <c r="D910" s="74"/>
      <c r="E910" s="77"/>
      <c r="F910" s="78"/>
      <c r="G910" s="78"/>
      <c r="H910" s="78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</row>
    <row r="911" spans="1:21" x14ac:dyDescent="0.25">
      <c r="A911" s="78"/>
      <c r="B911" s="25"/>
      <c r="C911" s="79"/>
      <c r="D911" s="74"/>
      <c r="E911" s="77"/>
      <c r="F911" s="78"/>
      <c r="G911" s="78"/>
      <c r="H911" s="78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</row>
    <row r="912" spans="1:21" x14ac:dyDescent="0.25">
      <c r="A912" s="78"/>
      <c r="B912" s="25"/>
      <c r="C912" s="79"/>
      <c r="D912" s="74"/>
      <c r="E912" s="77"/>
      <c r="F912" s="78"/>
      <c r="G912" s="78"/>
      <c r="H912" s="78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</row>
    <row r="913" spans="1:21" x14ac:dyDescent="0.25">
      <c r="A913" s="78"/>
      <c r="B913" s="25"/>
      <c r="C913" s="79"/>
      <c r="D913" s="74"/>
      <c r="E913" s="77"/>
      <c r="F913" s="78"/>
      <c r="G913" s="78"/>
      <c r="H913" s="78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</row>
    <row r="914" spans="1:21" x14ac:dyDescent="0.25">
      <c r="A914" s="78"/>
      <c r="B914" s="25"/>
      <c r="C914" s="79"/>
      <c r="D914" s="74"/>
      <c r="E914" s="77"/>
      <c r="F914" s="78"/>
      <c r="G914" s="78"/>
      <c r="H914" s="78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</row>
    <row r="915" spans="1:21" x14ac:dyDescent="0.25">
      <c r="A915" s="78"/>
      <c r="B915" s="25"/>
      <c r="C915" s="79"/>
      <c r="D915" s="74"/>
      <c r="E915" s="77"/>
      <c r="F915" s="78"/>
      <c r="G915" s="78"/>
      <c r="H915" s="78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</row>
    <row r="916" spans="1:21" x14ac:dyDescent="0.25">
      <c r="A916" s="78"/>
      <c r="B916" s="25"/>
      <c r="C916" s="79"/>
      <c r="D916" s="74"/>
      <c r="E916" s="77"/>
      <c r="F916" s="78"/>
      <c r="G916" s="78"/>
      <c r="H916" s="78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</row>
    <row r="917" spans="1:21" x14ac:dyDescent="0.25">
      <c r="A917" s="78"/>
      <c r="B917" s="25"/>
      <c r="C917" s="79"/>
      <c r="D917" s="74"/>
      <c r="E917" s="77"/>
      <c r="F917" s="78"/>
      <c r="G917" s="78"/>
      <c r="H917" s="78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</row>
    <row r="918" spans="1:21" x14ac:dyDescent="0.25">
      <c r="A918" s="78"/>
      <c r="B918" s="25"/>
      <c r="C918" s="79"/>
      <c r="D918" s="74"/>
      <c r="E918" s="77"/>
      <c r="F918" s="78"/>
      <c r="G918" s="78"/>
      <c r="H918" s="78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</row>
    <row r="919" spans="1:21" x14ac:dyDescent="0.25">
      <c r="A919" s="78"/>
      <c r="B919" s="25"/>
      <c r="C919" s="79"/>
      <c r="D919" s="74"/>
      <c r="E919" s="77"/>
      <c r="F919" s="78"/>
      <c r="G919" s="78"/>
      <c r="H919" s="78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</row>
    <row r="920" spans="1:21" x14ac:dyDescent="0.25">
      <c r="A920" s="78"/>
      <c r="B920" s="25"/>
      <c r="C920" s="79"/>
      <c r="D920" s="74"/>
      <c r="E920" s="77"/>
      <c r="F920" s="78"/>
      <c r="G920" s="78"/>
      <c r="H920" s="78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</row>
    <row r="921" spans="1:21" x14ac:dyDescent="0.25">
      <c r="A921" s="78"/>
      <c r="B921" s="25"/>
      <c r="C921" s="79"/>
      <c r="D921" s="74"/>
      <c r="E921" s="77"/>
      <c r="F921" s="78"/>
      <c r="G921" s="78"/>
      <c r="H921" s="78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</row>
    <row r="922" spans="1:21" x14ac:dyDescent="0.25">
      <c r="A922" s="78"/>
      <c r="B922" s="25"/>
      <c r="C922" s="79"/>
      <c r="D922" s="74"/>
      <c r="E922" s="77"/>
      <c r="F922" s="78"/>
      <c r="G922" s="78"/>
      <c r="H922" s="78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</row>
    <row r="923" spans="1:21" x14ac:dyDescent="0.25">
      <c r="A923" s="78"/>
      <c r="B923" s="25"/>
      <c r="C923" s="79"/>
      <c r="D923" s="74"/>
      <c r="E923" s="77"/>
      <c r="F923" s="78"/>
      <c r="G923" s="78"/>
      <c r="H923" s="78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</row>
    <row r="924" spans="1:21" x14ac:dyDescent="0.25">
      <c r="A924" s="78"/>
      <c r="B924" s="25"/>
      <c r="C924" s="79"/>
      <c r="D924" s="74"/>
      <c r="E924" s="77"/>
      <c r="F924" s="78"/>
      <c r="G924" s="78"/>
      <c r="H924" s="78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</row>
    <row r="925" spans="1:21" x14ac:dyDescent="0.25">
      <c r="A925" s="78"/>
      <c r="B925" s="25"/>
      <c r="C925" s="79"/>
      <c r="D925" s="74"/>
      <c r="E925" s="77"/>
      <c r="F925" s="78"/>
      <c r="G925" s="78"/>
      <c r="H925" s="78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</row>
    <row r="926" spans="1:21" x14ac:dyDescent="0.25">
      <c r="A926" s="78"/>
      <c r="B926" s="25"/>
      <c r="C926" s="79"/>
      <c r="D926" s="74"/>
      <c r="E926" s="77"/>
      <c r="F926" s="78"/>
      <c r="G926" s="78"/>
      <c r="H926" s="78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</row>
    <row r="927" spans="1:21" x14ac:dyDescent="0.25">
      <c r="A927" s="78"/>
      <c r="B927" s="25"/>
      <c r="C927" s="79"/>
      <c r="D927" s="74"/>
      <c r="E927" s="77"/>
      <c r="F927" s="78"/>
      <c r="G927" s="78"/>
      <c r="H927" s="78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</row>
    <row r="928" spans="1:21" x14ac:dyDescent="0.25">
      <c r="A928" s="78"/>
      <c r="B928" s="25"/>
      <c r="C928" s="79"/>
      <c r="D928" s="74"/>
      <c r="E928" s="77"/>
      <c r="F928" s="78"/>
      <c r="G928" s="78"/>
      <c r="H928" s="78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</row>
    <row r="929" spans="1:21" x14ac:dyDescent="0.25">
      <c r="A929" s="78"/>
      <c r="B929" s="25"/>
      <c r="C929" s="79"/>
      <c r="D929" s="74"/>
      <c r="E929" s="77"/>
      <c r="F929" s="78"/>
      <c r="G929" s="78"/>
      <c r="H929" s="78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</row>
    <row r="930" spans="1:21" x14ac:dyDescent="0.25">
      <c r="A930" s="78"/>
      <c r="B930" s="25"/>
      <c r="C930" s="79"/>
      <c r="D930" s="74"/>
      <c r="E930" s="77"/>
      <c r="F930" s="78"/>
      <c r="G930" s="78"/>
      <c r="H930" s="78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</row>
    <row r="931" spans="1:21" x14ac:dyDescent="0.25">
      <c r="A931" s="78"/>
      <c r="B931" s="25"/>
      <c r="C931" s="79"/>
      <c r="D931" s="74"/>
      <c r="E931" s="77"/>
      <c r="F931" s="78"/>
      <c r="G931" s="78"/>
      <c r="H931" s="78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</row>
    <row r="932" spans="1:21" x14ac:dyDescent="0.25">
      <c r="A932" s="78"/>
      <c r="B932" s="25"/>
      <c r="C932" s="79"/>
      <c r="D932" s="74"/>
      <c r="E932" s="77"/>
      <c r="F932" s="78"/>
      <c r="G932" s="78"/>
      <c r="H932" s="78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</row>
    <row r="933" spans="1:21" x14ac:dyDescent="0.25">
      <c r="A933" s="78"/>
      <c r="B933" s="25"/>
      <c r="C933" s="79"/>
      <c r="D933" s="74"/>
      <c r="E933" s="77"/>
      <c r="F933" s="78"/>
      <c r="G933" s="78"/>
      <c r="H933" s="78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</row>
    <row r="934" spans="1:21" x14ac:dyDescent="0.25">
      <c r="A934" s="78"/>
      <c r="B934" s="25"/>
      <c r="C934" s="79"/>
      <c r="D934" s="74"/>
      <c r="E934" s="77"/>
      <c r="F934" s="78"/>
      <c r="G934" s="78"/>
      <c r="H934" s="78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</row>
    <row r="935" spans="1:21" x14ac:dyDescent="0.25">
      <c r="A935" s="78"/>
      <c r="B935" s="25"/>
      <c r="C935" s="79"/>
      <c r="D935" s="74"/>
      <c r="E935" s="77"/>
      <c r="F935" s="78"/>
      <c r="G935" s="78"/>
      <c r="H935" s="78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</row>
    <row r="936" spans="1:21" x14ac:dyDescent="0.25">
      <c r="A936" s="78"/>
      <c r="B936" s="25"/>
      <c r="C936" s="79"/>
      <c r="D936" s="74"/>
      <c r="E936" s="77"/>
      <c r="F936" s="78"/>
      <c r="G936" s="78"/>
      <c r="H936" s="78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</row>
    <row r="937" spans="1:21" x14ac:dyDescent="0.25">
      <c r="A937" s="78"/>
      <c r="B937" s="25"/>
      <c r="C937" s="79"/>
      <c r="D937" s="74"/>
      <c r="E937" s="77"/>
      <c r="F937" s="78"/>
      <c r="G937" s="78"/>
      <c r="H937" s="78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</row>
    <row r="938" spans="1:21" x14ac:dyDescent="0.25">
      <c r="A938" s="78"/>
      <c r="B938" s="25"/>
      <c r="C938" s="79"/>
      <c r="D938" s="74"/>
      <c r="E938" s="77"/>
      <c r="F938" s="78"/>
      <c r="G938" s="78"/>
      <c r="H938" s="78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</row>
    <row r="939" spans="1:21" x14ac:dyDescent="0.25">
      <c r="A939" s="78"/>
      <c r="B939" s="25"/>
      <c r="C939" s="79"/>
      <c r="D939" s="74"/>
      <c r="E939" s="77"/>
      <c r="F939" s="78"/>
      <c r="G939" s="78"/>
      <c r="H939" s="78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</row>
    <row r="940" spans="1:21" x14ac:dyDescent="0.25">
      <c r="A940" s="78"/>
      <c r="B940" s="25"/>
      <c r="C940" s="79"/>
      <c r="D940" s="74"/>
      <c r="E940" s="77"/>
      <c r="F940" s="78"/>
      <c r="G940" s="78"/>
      <c r="H940" s="78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</row>
    <row r="941" spans="1:21" x14ac:dyDescent="0.25">
      <c r="A941" s="78"/>
      <c r="B941" s="25"/>
      <c r="C941" s="79"/>
      <c r="D941" s="74"/>
      <c r="E941" s="77"/>
      <c r="F941" s="78"/>
      <c r="G941" s="78"/>
      <c r="H941" s="78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</row>
    <row r="942" spans="1:21" x14ac:dyDescent="0.25">
      <c r="A942" s="78"/>
      <c r="B942" s="25"/>
      <c r="C942" s="79"/>
      <c r="D942" s="74"/>
      <c r="E942" s="77"/>
      <c r="F942" s="78"/>
      <c r="G942" s="78"/>
      <c r="H942" s="78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</row>
    <row r="943" spans="1:21" x14ac:dyDescent="0.25">
      <c r="A943" s="78"/>
      <c r="B943" s="25"/>
      <c r="C943" s="79"/>
      <c r="D943" s="74"/>
      <c r="E943" s="77"/>
      <c r="F943" s="78"/>
      <c r="G943" s="78"/>
      <c r="H943" s="78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</row>
    <row r="944" spans="1:21" x14ac:dyDescent="0.25">
      <c r="A944" s="78"/>
      <c r="B944" s="25"/>
      <c r="C944" s="79"/>
      <c r="D944" s="74"/>
      <c r="E944" s="77"/>
      <c r="F944" s="78"/>
      <c r="G944" s="78"/>
      <c r="H944" s="78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</row>
    <row r="945" spans="1:21" x14ac:dyDescent="0.25">
      <c r="A945" s="78"/>
      <c r="B945" s="25"/>
      <c r="C945" s="79"/>
      <c r="D945" s="74"/>
      <c r="E945" s="77"/>
      <c r="F945" s="78"/>
      <c r="G945" s="78"/>
      <c r="H945" s="78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</row>
    <row r="946" spans="1:21" x14ac:dyDescent="0.25">
      <c r="A946" s="78"/>
      <c r="B946" s="25"/>
      <c r="C946" s="79"/>
      <c r="D946" s="74"/>
      <c r="E946" s="77"/>
      <c r="F946" s="78"/>
      <c r="G946" s="78"/>
      <c r="H946" s="78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</row>
    <row r="947" spans="1:21" x14ac:dyDescent="0.25">
      <c r="A947" s="78"/>
      <c r="B947" s="25"/>
      <c r="C947" s="79"/>
      <c r="D947" s="74"/>
      <c r="E947" s="77"/>
      <c r="F947" s="78"/>
      <c r="G947" s="78"/>
      <c r="H947" s="78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</row>
    <row r="948" spans="1:21" x14ac:dyDescent="0.25">
      <c r="A948" s="78"/>
      <c r="B948" s="25"/>
      <c r="C948" s="79"/>
      <c r="D948" s="74"/>
      <c r="E948" s="77"/>
      <c r="F948" s="78"/>
      <c r="G948" s="78"/>
      <c r="H948" s="78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</row>
    <row r="949" spans="1:21" x14ac:dyDescent="0.25">
      <c r="A949" s="78"/>
      <c r="B949" s="25"/>
      <c r="C949" s="79"/>
      <c r="D949" s="74"/>
      <c r="E949" s="77"/>
      <c r="F949" s="78"/>
      <c r="G949" s="78"/>
      <c r="H949" s="78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</row>
    <row r="950" spans="1:21" x14ac:dyDescent="0.25">
      <c r="A950" s="78"/>
      <c r="B950" s="25"/>
      <c r="C950" s="79"/>
      <c r="D950" s="74"/>
      <c r="E950" s="77"/>
      <c r="F950" s="78"/>
      <c r="G950" s="78"/>
      <c r="H950" s="78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</row>
    <row r="951" spans="1:21" x14ac:dyDescent="0.25">
      <c r="A951" s="78"/>
      <c r="B951" s="25"/>
      <c r="C951" s="79"/>
      <c r="D951" s="74"/>
      <c r="E951" s="77"/>
      <c r="F951" s="78"/>
      <c r="G951" s="78"/>
      <c r="H951" s="78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</row>
    <row r="952" spans="1:21" x14ac:dyDescent="0.25">
      <c r="A952" s="78"/>
      <c r="B952" s="25"/>
      <c r="C952" s="79"/>
      <c r="D952" s="74"/>
      <c r="E952" s="77"/>
      <c r="F952" s="78"/>
      <c r="G952" s="78"/>
      <c r="H952" s="78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</row>
    <row r="953" spans="1:21" x14ac:dyDescent="0.25">
      <c r="A953" s="78"/>
      <c r="B953" s="25"/>
      <c r="C953" s="79"/>
      <c r="D953" s="74"/>
      <c r="E953" s="77"/>
      <c r="F953" s="78"/>
      <c r="G953" s="78"/>
      <c r="H953" s="78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</row>
    <row r="954" spans="1:21" x14ac:dyDescent="0.25">
      <c r="A954" s="78"/>
      <c r="B954" s="25"/>
      <c r="C954" s="79"/>
      <c r="D954" s="74"/>
      <c r="E954" s="77"/>
      <c r="F954" s="78"/>
      <c r="G954" s="78"/>
      <c r="H954" s="78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</row>
    <row r="955" spans="1:21" x14ac:dyDescent="0.25">
      <c r="A955" s="78"/>
      <c r="B955" s="25"/>
      <c r="C955" s="79"/>
      <c r="D955" s="74"/>
      <c r="E955" s="77"/>
      <c r="F955" s="78"/>
      <c r="G955" s="78"/>
      <c r="H955" s="78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</row>
    <row r="956" spans="1:21" x14ac:dyDescent="0.25">
      <c r="A956" s="78"/>
      <c r="B956" s="25"/>
      <c r="C956" s="79"/>
      <c r="D956" s="74"/>
      <c r="E956" s="77"/>
      <c r="F956" s="78"/>
      <c r="G956" s="78"/>
      <c r="H956" s="78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</row>
    <row r="957" spans="1:21" x14ac:dyDescent="0.25">
      <c r="A957" s="78"/>
      <c r="B957" s="25"/>
      <c r="C957" s="79"/>
      <c r="D957" s="74"/>
      <c r="E957" s="77"/>
      <c r="F957" s="78"/>
      <c r="G957" s="78"/>
      <c r="H957" s="78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</row>
    <row r="958" spans="1:21" x14ac:dyDescent="0.25">
      <c r="A958" s="78"/>
      <c r="B958" s="25"/>
      <c r="C958" s="79"/>
      <c r="D958" s="74"/>
      <c r="E958" s="77"/>
      <c r="F958" s="78"/>
      <c r="G958" s="78"/>
      <c r="H958" s="78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</row>
    <row r="959" spans="1:21" x14ac:dyDescent="0.25">
      <c r="A959" s="78"/>
      <c r="B959" s="25"/>
      <c r="C959" s="79"/>
      <c r="D959" s="74"/>
      <c r="E959" s="77"/>
      <c r="F959" s="78"/>
      <c r="G959" s="78"/>
      <c r="H959" s="78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</row>
    <row r="960" spans="1:21" x14ac:dyDescent="0.25">
      <c r="A960" s="78"/>
      <c r="B960" s="25"/>
      <c r="C960" s="79"/>
      <c r="D960" s="74"/>
      <c r="E960" s="77"/>
      <c r="F960" s="78"/>
      <c r="G960" s="78"/>
      <c r="H960" s="78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</row>
    <row r="961" spans="1:21" x14ac:dyDescent="0.25">
      <c r="A961" s="78"/>
      <c r="B961" s="25"/>
      <c r="C961" s="79"/>
      <c r="D961" s="74"/>
      <c r="E961" s="77"/>
      <c r="F961" s="78"/>
      <c r="G961" s="78"/>
      <c r="H961" s="78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</row>
    <row r="962" spans="1:21" x14ac:dyDescent="0.25">
      <c r="A962" s="78"/>
      <c r="B962" s="25"/>
      <c r="C962" s="79"/>
      <c r="D962" s="74"/>
      <c r="E962" s="77"/>
      <c r="F962" s="78"/>
      <c r="G962" s="78"/>
      <c r="H962" s="78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</row>
    <row r="963" spans="1:21" x14ac:dyDescent="0.25">
      <c r="A963" s="78"/>
      <c r="B963" s="25"/>
      <c r="C963" s="79"/>
      <c r="D963" s="74"/>
      <c r="E963" s="77"/>
      <c r="F963" s="78"/>
      <c r="G963" s="78"/>
      <c r="H963" s="78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</row>
    <row r="964" spans="1:21" x14ac:dyDescent="0.25">
      <c r="A964" s="78"/>
      <c r="B964" s="25"/>
      <c r="C964" s="79"/>
      <c r="D964" s="74"/>
      <c r="E964" s="77"/>
      <c r="F964" s="78"/>
      <c r="G964" s="78"/>
      <c r="H964" s="78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</row>
    <row r="965" spans="1:21" x14ac:dyDescent="0.25">
      <c r="A965" s="78"/>
      <c r="B965" s="25"/>
      <c r="C965" s="79"/>
      <c r="D965" s="74"/>
      <c r="E965" s="77"/>
      <c r="F965" s="78"/>
      <c r="G965" s="78"/>
      <c r="H965" s="78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</row>
    <row r="966" spans="1:21" x14ac:dyDescent="0.25">
      <c r="A966" s="78"/>
      <c r="B966" s="25"/>
      <c r="C966" s="79"/>
      <c r="D966" s="74"/>
      <c r="E966" s="77"/>
      <c r="F966" s="78"/>
      <c r="G966" s="78"/>
      <c r="H966" s="78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</row>
    <row r="967" spans="1:21" x14ac:dyDescent="0.25">
      <c r="A967" s="78"/>
      <c r="B967" s="25"/>
      <c r="C967" s="79"/>
      <c r="D967" s="74"/>
      <c r="E967" s="77"/>
      <c r="F967" s="78"/>
      <c r="G967" s="78"/>
      <c r="H967" s="78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</row>
    <row r="968" spans="1:21" x14ac:dyDescent="0.25">
      <c r="A968" s="78"/>
      <c r="B968" s="25"/>
      <c r="C968" s="79"/>
      <c r="D968" s="74"/>
      <c r="E968" s="77"/>
      <c r="F968" s="78"/>
      <c r="G968" s="78"/>
      <c r="H968" s="78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</row>
    <row r="969" spans="1:21" x14ac:dyDescent="0.25">
      <c r="A969" s="78"/>
      <c r="B969" s="25"/>
      <c r="C969" s="79"/>
      <c r="D969" s="74"/>
      <c r="E969" s="77"/>
      <c r="F969" s="78"/>
      <c r="G969" s="78"/>
      <c r="H969" s="78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</row>
    <row r="970" spans="1:21" x14ac:dyDescent="0.25">
      <c r="A970" s="78"/>
      <c r="B970" s="25"/>
      <c r="C970" s="79"/>
      <c r="D970" s="74"/>
      <c r="E970" s="77"/>
      <c r="F970" s="78"/>
      <c r="G970" s="78"/>
      <c r="H970" s="78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</row>
    <row r="971" spans="1:21" x14ac:dyDescent="0.25">
      <c r="A971" s="78"/>
      <c r="B971" s="25"/>
      <c r="C971" s="79"/>
      <c r="D971" s="74"/>
      <c r="E971" s="77"/>
      <c r="F971" s="78"/>
      <c r="G971" s="78"/>
      <c r="H971" s="78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</row>
    <row r="972" spans="1:21" x14ac:dyDescent="0.25">
      <c r="A972" s="78"/>
      <c r="B972" s="25"/>
      <c r="C972" s="79"/>
      <c r="D972" s="74"/>
      <c r="E972" s="77"/>
      <c r="F972" s="78"/>
      <c r="G972" s="78"/>
      <c r="H972" s="78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</row>
    <row r="973" spans="1:21" x14ac:dyDescent="0.25">
      <c r="A973" s="78"/>
      <c r="B973" s="25"/>
      <c r="C973" s="79"/>
      <c r="D973" s="74"/>
      <c r="E973" s="77"/>
      <c r="F973" s="78"/>
      <c r="G973" s="78"/>
      <c r="H973" s="78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</row>
    <row r="974" spans="1:21" x14ac:dyDescent="0.25">
      <c r="A974" s="78"/>
      <c r="B974" s="25"/>
      <c r="C974" s="79"/>
      <c r="D974" s="74"/>
      <c r="E974" s="77"/>
      <c r="F974" s="78"/>
      <c r="G974" s="78"/>
      <c r="H974" s="78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</row>
    <row r="975" spans="1:21" x14ac:dyDescent="0.25">
      <c r="A975" s="78"/>
      <c r="B975" s="25"/>
      <c r="C975" s="79"/>
      <c r="D975" s="74"/>
      <c r="E975" s="77"/>
      <c r="F975" s="78"/>
      <c r="G975" s="78"/>
      <c r="H975" s="78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</row>
    <row r="976" spans="1:21" x14ac:dyDescent="0.25">
      <c r="A976" s="78"/>
      <c r="B976" s="25"/>
      <c r="C976" s="79"/>
      <c r="D976" s="74"/>
      <c r="E976" s="77"/>
      <c r="F976" s="78"/>
      <c r="G976" s="78"/>
      <c r="H976" s="78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</row>
    <row r="977" spans="1:21" x14ac:dyDescent="0.25">
      <c r="A977" s="78"/>
      <c r="B977" s="25"/>
      <c r="C977" s="79"/>
      <c r="D977" s="74"/>
      <c r="E977" s="77"/>
      <c r="F977" s="78"/>
      <c r="G977" s="78"/>
      <c r="H977" s="78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</row>
    <row r="978" spans="1:21" x14ac:dyDescent="0.25">
      <c r="A978" s="78"/>
      <c r="B978" s="25"/>
      <c r="C978" s="79"/>
      <c r="D978" s="74"/>
      <c r="E978" s="77"/>
      <c r="F978" s="78"/>
      <c r="G978" s="78"/>
      <c r="H978" s="78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</row>
    <row r="979" spans="1:21" x14ac:dyDescent="0.25">
      <c r="A979" s="78"/>
      <c r="B979" s="25"/>
      <c r="C979" s="79"/>
      <c r="D979" s="74"/>
      <c r="E979" s="77"/>
      <c r="F979" s="78"/>
      <c r="G979" s="78"/>
      <c r="H979" s="78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</row>
    <row r="980" spans="1:21" x14ac:dyDescent="0.25">
      <c r="A980" s="78"/>
      <c r="B980" s="25"/>
      <c r="C980" s="79"/>
      <c r="D980" s="74"/>
      <c r="E980" s="77"/>
      <c r="F980" s="78"/>
      <c r="G980" s="78"/>
      <c r="H980" s="78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</row>
    <row r="981" spans="1:21" x14ac:dyDescent="0.25">
      <c r="A981" s="78"/>
      <c r="B981" s="25"/>
      <c r="C981" s="79"/>
      <c r="D981" s="74"/>
      <c r="E981" s="77"/>
      <c r="F981" s="78"/>
      <c r="G981" s="78"/>
      <c r="H981" s="78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</row>
    <row r="982" spans="1:21" x14ac:dyDescent="0.25">
      <c r="A982" s="78"/>
      <c r="B982" s="25"/>
      <c r="C982" s="79"/>
      <c r="D982" s="74"/>
      <c r="E982" s="77"/>
      <c r="F982" s="78"/>
      <c r="G982" s="78"/>
      <c r="H982" s="78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</row>
    <row r="983" spans="1:21" x14ac:dyDescent="0.25">
      <c r="A983" s="78"/>
      <c r="B983" s="25"/>
      <c r="C983" s="79"/>
      <c r="D983" s="74"/>
      <c r="E983" s="77"/>
      <c r="F983" s="78"/>
      <c r="G983" s="78"/>
      <c r="H983" s="78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</row>
    <row r="984" spans="1:21" x14ac:dyDescent="0.25">
      <c r="A984" s="78"/>
      <c r="B984" s="25"/>
      <c r="C984" s="79"/>
      <c r="D984" s="74"/>
      <c r="E984" s="77"/>
      <c r="F984" s="78"/>
      <c r="G984" s="78"/>
      <c r="H984" s="78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</row>
    <row r="985" spans="1:21" x14ac:dyDescent="0.25">
      <c r="A985" s="78"/>
      <c r="B985" s="25"/>
      <c r="C985" s="79"/>
      <c r="D985" s="74"/>
      <c r="E985" s="77"/>
      <c r="F985" s="78"/>
      <c r="G985" s="78"/>
      <c r="H985" s="78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</row>
    <row r="986" spans="1:21" x14ac:dyDescent="0.25">
      <c r="A986" s="78"/>
      <c r="B986" s="25"/>
      <c r="C986" s="79"/>
      <c r="D986" s="74"/>
      <c r="E986" s="77"/>
      <c r="F986" s="78"/>
      <c r="G986" s="78"/>
      <c r="H986" s="78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</row>
    <row r="987" spans="1:21" x14ac:dyDescent="0.25">
      <c r="A987" s="78"/>
      <c r="B987" s="25"/>
      <c r="C987" s="79"/>
      <c r="D987" s="74"/>
      <c r="E987" s="77"/>
      <c r="F987" s="78"/>
      <c r="G987" s="78"/>
      <c r="H987" s="78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</row>
    <row r="988" spans="1:21" x14ac:dyDescent="0.25">
      <c r="A988" s="78"/>
      <c r="B988" s="25"/>
      <c r="C988" s="79"/>
      <c r="D988" s="74"/>
      <c r="E988" s="77"/>
      <c r="F988" s="78"/>
      <c r="G988" s="78"/>
      <c r="H988" s="78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</row>
    <row r="989" spans="1:21" x14ac:dyDescent="0.25">
      <c r="A989" s="78"/>
      <c r="B989" s="25"/>
      <c r="C989" s="79"/>
      <c r="D989" s="74"/>
      <c r="E989" s="77"/>
      <c r="F989" s="78"/>
      <c r="G989" s="78"/>
      <c r="H989" s="78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</row>
    <row r="990" spans="1:21" x14ac:dyDescent="0.25">
      <c r="A990" s="78"/>
      <c r="B990" s="25"/>
      <c r="C990" s="79"/>
      <c r="D990" s="74"/>
      <c r="E990" s="77"/>
      <c r="F990" s="78"/>
      <c r="G990" s="78"/>
      <c r="H990" s="78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</row>
    <row r="991" spans="1:21" x14ac:dyDescent="0.25">
      <c r="A991" s="78"/>
      <c r="B991" s="25"/>
      <c r="C991" s="79"/>
      <c r="D991" s="74"/>
      <c r="E991" s="77"/>
      <c r="F991" s="78"/>
      <c r="G991" s="78"/>
      <c r="H991" s="78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</row>
    <row r="992" spans="1:21" x14ac:dyDescent="0.25">
      <c r="A992" s="78"/>
      <c r="B992" s="25"/>
      <c r="C992" s="79"/>
      <c r="D992" s="74"/>
      <c r="E992" s="77"/>
      <c r="F992" s="78"/>
      <c r="G992" s="78"/>
      <c r="H992" s="78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</row>
    <row r="993" spans="1:21" x14ac:dyDescent="0.25">
      <c r="A993" s="78"/>
      <c r="B993" s="25"/>
      <c r="C993" s="79"/>
      <c r="D993" s="74"/>
      <c r="E993" s="77"/>
      <c r="F993" s="78"/>
      <c r="G993" s="78"/>
      <c r="H993" s="78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</row>
    <row r="994" spans="1:21" x14ac:dyDescent="0.25">
      <c r="A994" s="78"/>
      <c r="B994" s="25"/>
      <c r="C994" s="79"/>
      <c r="D994" s="74"/>
      <c r="E994" s="77"/>
      <c r="F994" s="78"/>
      <c r="G994" s="78"/>
      <c r="H994" s="78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</row>
    <row r="995" spans="1:21" x14ac:dyDescent="0.25">
      <c r="A995" s="78"/>
      <c r="B995" s="25"/>
      <c r="C995" s="79"/>
      <c r="D995" s="74"/>
      <c r="E995" s="77"/>
      <c r="F995" s="78"/>
      <c r="G995" s="78"/>
      <c r="H995" s="78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</row>
    <row r="996" spans="1:21" x14ac:dyDescent="0.25">
      <c r="A996" s="78"/>
      <c r="B996" s="25"/>
      <c r="C996" s="79"/>
      <c r="D996" s="74"/>
      <c r="E996" s="77"/>
      <c r="F996" s="78"/>
      <c r="G996" s="78"/>
      <c r="H996" s="78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</row>
    <row r="997" spans="1:21" x14ac:dyDescent="0.25">
      <c r="A997" s="78"/>
      <c r="B997" s="25"/>
      <c r="C997" s="79"/>
      <c r="D997" s="74"/>
      <c r="E997" s="77"/>
      <c r="F997" s="78"/>
      <c r="G997" s="78"/>
      <c r="H997" s="78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</row>
    <row r="998" spans="1:21" x14ac:dyDescent="0.25">
      <c r="A998" s="78"/>
      <c r="B998" s="25"/>
      <c r="C998" s="79"/>
      <c r="D998" s="74"/>
      <c r="E998" s="77"/>
      <c r="F998" s="78"/>
      <c r="G998" s="78"/>
      <c r="H998" s="78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</row>
    <row r="999" spans="1:21" x14ac:dyDescent="0.25">
      <c r="A999" s="78"/>
      <c r="B999" s="25"/>
      <c r="C999" s="79"/>
      <c r="D999" s="74"/>
      <c r="E999" s="77"/>
      <c r="F999" s="78"/>
      <c r="G999" s="78"/>
      <c r="H999" s="78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</row>
    <row r="1000" spans="1:21" x14ac:dyDescent="0.25">
      <c r="A1000" s="78"/>
      <c r="B1000" s="25"/>
      <c r="C1000" s="79"/>
      <c r="D1000" s="74"/>
      <c r="E1000" s="77"/>
      <c r="F1000" s="78"/>
      <c r="G1000" s="78"/>
      <c r="H1000" s="78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</row>
    <row r="1001" spans="1:21" x14ac:dyDescent="0.25">
      <c r="A1001" s="78"/>
      <c r="B1001" s="25"/>
      <c r="C1001" s="79"/>
      <c r="D1001" s="74"/>
      <c r="E1001" s="77"/>
      <c r="F1001" s="78"/>
      <c r="G1001" s="78"/>
      <c r="H1001" s="78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</row>
    <row r="1002" spans="1:21" x14ac:dyDescent="0.25">
      <c r="A1002" s="78"/>
      <c r="B1002" s="25"/>
      <c r="C1002" s="79"/>
      <c r="D1002" s="74"/>
      <c r="E1002" s="77"/>
      <c r="F1002" s="78"/>
      <c r="G1002" s="78"/>
      <c r="H1002" s="78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</row>
    <row r="1003" spans="1:21" x14ac:dyDescent="0.25">
      <c r="A1003" s="78"/>
      <c r="B1003" s="25"/>
      <c r="C1003" s="79"/>
      <c r="D1003" s="74"/>
      <c r="E1003" s="77"/>
      <c r="F1003" s="78"/>
      <c r="G1003" s="78"/>
      <c r="H1003" s="78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</row>
    <row r="1004" spans="1:21" x14ac:dyDescent="0.25">
      <c r="A1004" s="78"/>
      <c r="B1004" s="25"/>
      <c r="C1004" s="79"/>
      <c r="D1004" s="74"/>
      <c r="E1004" s="77"/>
      <c r="F1004" s="78"/>
      <c r="G1004" s="78"/>
      <c r="H1004" s="78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</row>
    <row r="1005" spans="1:21" x14ac:dyDescent="0.25">
      <c r="A1005" s="78"/>
      <c r="B1005" s="25"/>
      <c r="C1005" s="79"/>
      <c r="D1005" s="74"/>
      <c r="E1005" s="77"/>
      <c r="F1005" s="78"/>
      <c r="G1005" s="78"/>
      <c r="H1005" s="78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</row>
    <row r="1006" spans="1:21" x14ac:dyDescent="0.25">
      <c r="A1006" s="78"/>
      <c r="B1006" s="25"/>
      <c r="C1006" s="79"/>
      <c r="D1006" s="74"/>
      <c r="E1006" s="77"/>
      <c r="F1006" s="78"/>
      <c r="G1006" s="78"/>
      <c r="H1006" s="78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</row>
    <row r="1007" spans="1:21" x14ac:dyDescent="0.25">
      <c r="A1007" s="78"/>
      <c r="B1007" s="25"/>
      <c r="C1007" s="79"/>
      <c r="D1007" s="74"/>
      <c r="E1007" s="77"/>
      <c r="F1007" s="78"/>
      <c r="G1007" s="78"/>
      <c r="H1007" s="78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</row>
    <row r="1008" spans="1:21" x14ac:dyDescent="0.25">
      <c r="A1008" s="78"/>
      <c r="B1008" s="25"/>
      <c r="C1008" s="79"/>
      <c r="D1008" s="74"/>
      <c r="E1008" s="77"/>
      <c r="F1008" s="78"/>
      <c r="G1008" s="78"/>
      <c r="H1008" s="78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</row>
    <row r="1009" spans="1:21" x14ac:dyDescent="0.25">
      <c r="A1009" s="78"/>
      <c r="B1009" s="25"/>
      <c r="C1009" s="79"/>
      <c r="D1009" s="74"/>
      <c r="E1009" s="77"/>
      <c r="F1009" s="78"/>
      <c r="G1009" s="78"/>
      <c r="H1009" s="78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</row>
    <row r="1010" spans="1:21" x14ac:dyDescent="0.25">
      <c r="A1010" s="78"/>
      <c r="B1010" s="25"/>
      <c r="C1010" s="79"/>
      <c r="D1010" s="74"/>
      <c r="E1010" s="77"/>
      <c r="F1010" s="78"/>
      <c r="G1010" s="78"/>
      <c r="H1010" s="78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</row>
    <row r="1011" spans="1:21" x14ac:dyDescent="0.25">
      <c r="A1011" s="78"/>
      <c r="B1011" s="25"/>
      <c r="C1011" s="79"/>
      <c r="D1011" s="74"/>
      <c r="E1011" s="77"/>
      <c r="F1011" s="78"/>
      <c r="G1011" s="78"/>
      <c r="H1011" s="78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</row>
    <row r="1012" spans="1:21" x14ac:dyDescent="0.25">
      <c r="A1012" s="78"/>
      <c r="B1012" s="25"/>
      <c r="C1012" s="79"/>
      <c r="D1012" s="74"/>
      <c r="E1012" s="77"/>
      <c r="F1012" s="78"/>
      <c r="G1012" s="78"/>
      <c r="H1012" s="78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</row>
    <row r="1013" spans="1:21" x14ac:dyDescent="0.25">
      <c r="A1013" s="78"/>
      <c r="B1013" s="25"/>
      <c r="C1013" s="79"/>
      <c r="D1013" s="74"/>
      <c r="E1013" s="77"/>
      <c r="F1013" s="78"/>
      <c r="G1013" s="78"/>
      <c r="H1013" s="78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</row>
    <row r="1014" spans="1:21" x14ac:dyDescent="0.25">
      <c r="A1014" s="78"/>
      <c r="B1014" s="25"/>
      <c r="C1014" s="79"/>
      <c r="D1014" s="74"/>
      <c r="E1014" s="77"/>
      <c r="F1014" s="78"/>
      <c r="G1014" s="78"/>
      <c r="H1014" s="78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</row>
    <row r="1015" spans="1:21" x14ac:dyDescent="0.25">
      <c r="A1015" s="78"/>
      <c r="B1015" s="25"/>
      <c r="C1015" s="79"/>
      <c r="D1015" s="74"/>
      <c r="E1015" s="77"/>
      <c r="F1015" s="78"/>
      <c r="G1015" s="78"/>
      <c r="H1015" s="78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</row>
    <row r="1016" spans="1:21" x14ac:dyDescent="0.25">
      <c r="A1016" s="78"/>
      <c r="B1016" s="25"/>
      <c r="C1016" s="79"/>
      <c r="D1016" s="74"/>
      <c r="E1016" s="77"/>
      <c r="F1016" s="78"/>
      <c r="G1016" s="78"/>
      <c r="H1016" s="78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</row>
    <row r="1017" spans="1:21" x14ac:dyDescent="0.25">
      <c r="A1017" s="78"/>
      <c r="B1017" s="25"/>
      <c r="C1017" s="79"/>
      <c r="D1017" s="74"/>
      <c r="E1017" s="77"/>
      <c r="F1017" s="78"/>
      <c r="G1017" s="78"/>
      <c r="H1017" s="78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</row>
    <row r="1018" spans="1:21" x14ac:dyDescent="0.25">
      <c r="A1018" s="78"/>
      <c r="B1018" s="25"/>
      <c r="C1018" s="79"/>
      <c r="D1018" s="74"/>
      <c r="E1018" s="77"/>
      <c r="F1018" s="78"/>
      <c r="G1018" s="78"/>
      <c r="H1018" s="78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</row>
    <row r="1019" spans="1:21" x14ac:dyDescent="0.25">
      <c r="A1019" s="78"/>
      <c r="B1019" s="25"/>
      <c r="C1019" s="79"/>
      <c r="D1019" s="74"/>
      <c r="E1019" s="77"/>
      <c r="F1019" s="78"/>
      <c r="G1019" s="78"/>
      <c r="H1019" s="78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</row>
    <row r="1020" spans="1:21" x14ac:dyDescent="0.25">
      <c r="A1020" s="78"/>
      <c r="B1020" s="25"/>
      <c r="C1020" s="79"/>
      <c r="D1020" s="74"/>
      <c r="E1020" s="77"/>
      <c r="F1020" s="78"/>
      <c r="G1020" s="78"/>
      <c r="H1020" s="78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</row>
    <row r="1021" spans="1:21" x14ac:dyDescent="0.25">
      <c r="A1021" s="78"/>
      <c r="B1021" s="25"/>
      <c r="C1021" s="79"/>
      <c r="D1021" s="74"/>
      <c r="E1021" s="77"/>
      <c r="F1021" s="78"/>
      <c r="G1021" s="78"/>
      <c r="H1021" s="78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</row>
    <row r="1022" spans="1:21" x14ac:dyDescent="0.25">
      <c r="A1022" s="78"/>
      <c r="B1022" s="25"/>
      <c r="C1022" s="79"/>
      <c r="D1022" s="74"/>
      <c r="E1022" s="77"/>
      <c r="F1022" s="78"/>
      <c r="G1022" s="78"/>
      <c r="H1022" s="78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</row>
    <row r="1023" spans="1:21" x14ac:dyDescent="0.25">
      <c r="A1023" s="78"/>
      <c r="B1023" s="25"/>
      <c r="C1023" s="79"/>
      <c r="D1023" s="74"/>
      <c r="E1023" s="77"/>
      <c r="F1023" s="78"/>
      <c r="G1023" s="78"/>
      <c r="H1023" s="78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</row>
    <row r="1024" spans="1:21" x14ac:dyDescent="0.25">
      <c r="A1024" s="78"/>
      <c r="B1024" s="25"/>
      <c r="C1024" s="79"/>
      <c r="D1024" s="74"/>
      <c r="E1024" s="77"/>
      <c r="F1024" s="78"/>
      <c r="G1024" s="78"/>
      <c r="H1024" s="78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</row>
    <row r="1025" spans="1:21" x14ac:dyDescent="0.25">
      <c r="A1025" s="78"/>
      <c r="B1025" s="25"/>
      <c r="C1025" s="79"/>
      <c r="D1025" s="74"/>
      <c r="E1025" s="77"/>
      <c r="F1025" s="78"/>
      <c r="G1025" s="78"/>
      <c r="H1025" s="78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</row>
    <row r="1026" spans="1:21" x14ac:dyDescent="0.25">
      <c r="A1026" s="78"/>
      <c r="B1026" s="25"/>
      <c r="C1026" s="79"/>
      <c r="D1026" s="74"/>
      <c r="E1026" s="77"/>
      <c r="F1026" s="78"/>
      <c r="G1026" s="78"/>
      <c r="H1026" s="78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</row>
    <row r="1027" spans="1:21" x14ac:dyDescent="0.25">
      <c r="A1027" s="78"/>
      <c r="B1027" s="25"/>
      <c r="C1027" s="79"/>
      <c r="D1027" s="74"/>
      <c r="E1027" s="77"/>
      <c r="F1027" s="78"/>
      <c r="G1027" s="78"/>
      <c r="H1027" s="78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</row>
    <row r="1028" spans="1:21" x14ac:dyDescent="0.25">
      <c r="A1028" s="78"/>
      <c r="B1028" s="25"/>
      <c r="C1028" s="79"/>
      <c r="D1028" s="74"/>
      <c r="E1028" s="77"/>
      <c r="F1028" s="78"/>
      <c r="G1028" s="78"/>
      <c r="H1028" s="78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</row>
    <row r="1029" spans="1:21" x14ac:dyDescent="0.25">
      <c r="A1029" s="78"/>
      <c r="B1029" s="25"/>
      <c r="C1029" s="79"/>
      <c r="D1029" s="74"/>
      <c r="E1029" s="77"/>
      <c r="F1029" s="78"/>
      <c r="G1029" s="78"/>
      <c r="H1029" s="78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</row>
    <row r="1030" spans="1:21" x14ac:dyDescent="0.25">
      <c r="A1030" s="78"/>
      <c r="B1030" s="25"/>
      <c r="C1030" s="79"/>
      <c r="D1030" s="74"/>
      <c r="E1030" s="77"/>
      <c r="F1030" s="78"/>
      <c r="G1030" s="78"/>
      <c r="H1030" s="78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</row>
    <row r="1031" spans="1:21" x14ac:dyDescent="0.25">
      <c r="A1031" s="78"/>
      <c r="B1031" s="25"/>
      <c r="C1031" s="79"/>
      <c r="D1031" s="74"/>
      <c r="E1031" s="77"/>
      <c r="F1031" s="78"/>
      <c r="G1031" s="78"/>
      <c r="H1031" s="78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</row>
    <row r="1032" spans="1:21" x14ac:dyDescent="0.25">
      <c r="A1032" s="78"/>
      <c r="B1032" s="25"/>
      <c r="C1032" s="79"/>
      <c r="D1032" s="74"/>
      <c r="E1032" s="77"/>
      <c r="F1032" s="78"/>
      <c r="G1032" s="78"/>
      <c r="H1032" s="78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</row>
    <row r="1033" spans="1:21" x14ac:dyDescent="0.25">
      <c r="A1033" s="78"/>
      <c r="B1033" s="25"/>
      <c r="C1033" s="79"/>
      <c r="D1033" s="74"/>
      <c r="E1033" s="77"/>
      <c r="F1033" s="78"/>
      <c r="G1033" s="78"/>
      <c r="H1033" s="78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</row>
    <row r="1034" spans="1:21" x14ac:dyDescent="0.25">
      <c r="A1034" s="78"/>
      <c r="B1034" s="25"/>
      <c r="C1034" s="79"/>
      <c r="D1034" s="74"/>
      <c r="E1034" s="77"/>
      <c r="F1034" s="78"/>
      <c r="G1034" s="78"/>
      <c r="H1034" s="78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</row>
    <row r="1035" spans="1:21" x14ac:dyDescent="0.25">
      <c r="A1035" s="78"/>
      <c r="B1035" s="25"/>
      <c r="C1035" s="79"/>
      <c r="D1035" s="74"/>
      <c r="E1035" s="77"/>
      <c r="F1035" s="78"/>
      <c r="G1035" s="78"/>
      <c r="H1035" s="78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</row>
    <row r="1036" spans="1:21" x14ac:dyDescent="0.25">
      <c r="A1036" s="78"/>
      <c r="B1036" s="25"/>
      <c r="C1036" s="79"/>
      <c r="D1036" s="74"/>
      <c r="E1036" s="77"/>
      <c r="F1036" s="78"/>
      <c r="G1036" s="78"/>
      <c r="H1036" s="78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</row>
    <row r="1037" spans="1:21" x14ac:dyDescent="0.25">
      <c r="A1037" s="78"/>
      <c r="B1037" s="25"/>
      <c r="C1037" s="79"/>
      <c r="D1037" s="74"/>
      <c r="E1037" s="77"/>
      <c r="F1037" s="78"/>
      <c r="G1037" s="78"/>
      <c r="H1037" s="78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</row>
    <row r="1038" spans="1:21" x14ac:dyDescent="0.25">
      <c r="A1038" s="78"/>
      <c r="B1038" s="25"/>
      <c r="C1038" s="79"/>
      <c r="D1038" s="74"/>
      <c r="E1038" s="77"/>
      <c r="F1038" s="78"/>
      <c r="G1038" s="78"/>
      <c r="H1038" s="78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</row>
    <row r="1039" spans="1:21" x14ac:dyDescent="0.25">
      <c r="A1039" s="78"/>
      <c r="B1039" s="25"/>
      <c r="C1039" s="79"/>
      <c r="D1039" s="74"/>
      <c r="E1039" s="77"/>
      <c r="F1039" s="78"/>
      <c r="G1039" s="78"/>
      <c r="H1039" s="78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</row>
    <row r="1040" spans="1:21" x14ac:dyDescent="0.25">
      <c r="A1040" s="78"/>
      <c r="B1040" s="25"/>
      <c r="C1040" s="79"/>
      <c r="D1040" s="74"/>
      <c r="E1040" s="77"/>
      <c r="F1040" s="78"/>
      <c r="G1040" s="78"/>
      <c r="H1040" s="78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</row>
    <row r="1041" spans="1:21" x14ac:dyDescent="0.25">
      <c r="A1041" s="78"/>
      <c r="B1041" s="25"/>
      <c r="C1041" s="79"/>
      <c r="D1041" s="74"/>
      <c r="E1041" s="77"/>
      <c r="F1041" s="78"/>
      <c r="G1041" s="78"/>
      <c r="H1041" s="78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</row>
    <row r="1042" spans="1:21" x14ac:dyDescent="0.25">
      <c r="A1042" s="78"/>
      <c r="B1042" s="25"/>
      <c r="C1042" s="79"/>
      <c r="D1042" s="74"/>
      <c r="E1042" s="77"/>
      <c r="F1042" s="78"/>
      <c r="G1042" s="78"/>
      <c r="H1042" s="78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</row>
    <row r="1043" spans="1:21" x14ac:dyDescent="0.25">
      <c r="A1043" s="78"/>
      <c r="B1043" s="25"/>
      <c r="C1043" s="79"/>
      <c r="D1043" s="74"/>
      <c r="E1043" s="77"/>
      <c r="F1043" s="78"/>
      <c r="G1043" s="78"/>
      <c r="H1043" s="78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</row>
    <row r="1044" spans="1:21" x14ac:dyDescent="0.25">
      <c r="A1044" s="78"/>
      <c r="B1044" s="25"/>
      <c r="C1044" s="79"/>
      <c r="D1044" s="74"/>
      <c r="E1044" s="77"/>
      <c r="F1044" s="78"/>
      <c r="G1044" s="78"/>
      <c r="H1044" s="78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</row>
    <row r="1045" spans="1:21" x14ac:dyDescent="0.25">
      <c r="A1045" s="78"/>
      <c r="B1045" s="25"/>
      <c r="C1045" s="79"/>
      <c r="D1045" s="74"/>
      <c r="E1045" s="77"/>
      <c r="F1045" s="78"/>
      <c r="G1045" s="78"/>
      <c r="H1045" s="78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</row>
    <row r="1046" spans="1:21" x14ac:dyDescent="0.25">
      <c r="A1046" s="78"/>
      <c r="B1046" s="25"/>
      <c r="C1046" s="79"/>
      <c r="D1046" s="74"/>
      <c r="E1046" s="77"/>
      <c r="F1046" s="78"/>
      <c r="G1046" s="78"/>
      <c r="H1046" s="78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</row>
    <row r="1047" spans="1:21" x14ac:dyDescent="0.25">
      <c r="A1047" s="78"/>
      <c r="B1047" s="25"/>
      <c r="C1047" s="79"/>
      <c r="D1047" s="74"/>
      <c r="E1047" s="77"/>
      <c r="F1047" s="78"/>
      <c r="G1047" s="78"/>
      <c r="H1047" s="78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</row>
    <row r="1048" spans="1:21" x14ac:dyDescent="0.25">
      <c r="A1048" s="78"/>
      <c r="B1048" s="25"/>
      <c r="C1048" s="79"/>
      <c r="D1048" s="74"/>
      <c r="E1048" s="77"/>
      <c r="F1048" s="78"/>
      <c r="G1048" s="78"/>
      <c r="H1048" s="78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</row>
    <row r="1049" spans="1:21" x14ac:dyDescent="0.25">
      <c r="A1049" s="78"/>
      <c r="B1049" s="25"/>
      <c r="C1049" s="79"/>
      <c r="D1049" s="74"/>
      <c r="E1049" s="77"/>
      <c r="F1049" s="78"/>
      <c r="G1049" s="78"/>
      <c r="H1049" s="78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</row>
    <row r="1050" spans="1:21" x14ac:dyDescent="0.25">
      <c r="A1050" s="78"/>
      <c r="B1050" s="25"/>
      <c r="C1050" s="79"/>
      <c r="D1050" s="74"/>
      <c r="E1050" s="77"/>
      <c r="F1050" s="78"/>
      <c r="G1050" s="78"/>
      <c r="H1050" s="78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</row>
    <row r="1051" spans="1:21" x14ac:dyDescent="0.25">
      <c r="A1051" s="78"/>
      <c r="B1051" s="25"/>
      <c r="C1051" s="79"/>
      <c r="D1051" s="74"/>
      <c r="E1051" s="77"/>
      <c r="F1051" s="78"/>
      <c r="G1051" s="78"/>
      <c r="H1051" s="78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</row>
    <row r="1052" spans="1:21" x14ac:dyDescent="0.25">
      <c r="A1052" s="78"/>
      <c r="B1052" s="25"/>
      <c r="C1052" s="79"/>
      <c r="D1052" s="74"/>
      <c r="E1052" s="77"/>
      <c r="F1052" s="78"/>
      <c r="G1052" s="78"/>
      <c r="H1052" s="78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</row>
    <row r="1053" spans="1:21" x14ac:dyDescent="0.25">
      <c r="A1053" s="78"/>
      <c r="B1053" s="25"/>
      <c r="C1053" s="79"/>
      <c r="D1053" s="74"/>
      <c r="E1053" s="77"/>
      <c r="F1053" s="78"/>
      <c r="G1053" s="78"/>
      <c r="H1053" s="78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</row>
    <row r="1054" spans="1:21" x14ac:dyDescent="0.25">
      <c r="A1054" s="78"/>
      <c r="B1054" s="25"/>
      <c r="C1054" s="79"/>
      <c r="D1054" s="74"/>
      <c r="E1054" s="77"/>
      <c r="F1054" s="78"/>
      <c r="G1054" s="78"/>
      <c r="H1054" s="78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</row>
    <row r="1055" spans="1:21" x14ac:dyDescent="0.25">
      <c r="A1055" s="78"/>
      <c r="B1055" s="25"/>
      <c r="C1055" s="79"/>
      <c r="D1055" s="74"/>
      <c r="E1055" s="77"/>
      <c r="F1055" s="78"/>
      <c r="G1055" s="78"/>
      <c r="H1055" s="78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</row>
    <row r="1056" spans="1:21" x14ac:dyDescent="0.25">
      <c r="A1056" s="78"/>
      <c r="B1056" s="25"/>
      <c r="C1056" s="79"/>
      <c r="D1056" s="74"/>
      <c r="E1056" s="77"/>
      <c r="F1056" s="78"/>
      <c r="G1056" s="78"/>
      <c r="H1056" s="78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</row>
    <row r="1057" spans="1:21" x14ac:dyDescent="0.25">
      <c r="A1057" s="78"/>
      <c r="B1057" s="25"/>
      <c r="C1057" s="79"/>
      <c r="D1057" s="74"/>
      <c r="E1057" s="77"/>
      <c r="F1057" s="78"/>
      <c r="G1057" s="78"/>
      <c r="H1057" s="78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</row>
    <row r="1058" spans="1:21" x14ac:dyDescent="0.25">
      <c r="A1058" s="78"/>
      <c r="B1058" s="25"/>
      <c r="C1058" s="79"/>
      <c r="D1058" s="74"/>
      <c r="E1058" s="77"/>
      <c r="F1058" s="78"/>
      <c r="G1058" s="78"/>
      <c r="H1058" s="78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</row>
    <row r="1059" spans="1:21" x14ac:dyDescent="0.25">
      <c r="A1059" s="78"/>
      <c r="B1059" s="25"/>
      <c r="C1059" s="79"/>
      <c r="D1059" s="74"/>
      <c r="E1059" s="77"/>
      <c r="F1059" s="78"/>
      <c r="G1059" s="78"/>
      <c r="H1059" s="78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</row>
    <row r="1060" spans="1:21" x14ac:dyDescent="0.25">
      <c r="A1060" s="78"/>
      <c r="B1060" s="25"/>
      <c r="C1060" s="79"/>
      <c r="D1060" s="74"/>
      <c r="E1060" s="77"/>
      <c r="F1060" s="78"/>
      <c r="G1060" s="78"/>
      <c r="H1060" s="78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</row>
    <row r="1061" spans="1:21" x14ac:dyDescent="0.25">
      <c r="A1061" s="78"/>
      <c r="B1061" s="25"/>
      <c r="C1061" s="79"/>
      <c r="D1061" s="74"/>
      <c r="E1061" s="77"/>
      <c r="F1061" s="78"/>
      <c r="G1061" s="78"/>
      <c r="H1061" s="78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</row>
    <row r="1062" spans="1:21" x14ac:dyDescent="0.25">
      <c r="A1062" s="78"/>
      <c r="B1062" s="25"/>
      <c r="C1062" s="79"/>
      <c r="D1062" s="74"/>
      <c r="E1062" s="77"/>
      <c r="F1062" s="78"/>
      <c r="G1062" s="78"/>
      <c r="H1062" s="78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</row>
    <row r="1063" spans="1:21" x14ac:dyDescent="0.25">
      <c r="A1063" s="78"/>
      <c r="B1063" s="25"/>
      <c r="C1063" s="79"/>
      <c r="D1063" s="74"/>
      <c r="E1063" s="77"/>
      <c r="F1063" s="78"/>
      <c r="G1063" s="78"/>
      <c r="H1063" s="78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</row>
    <row r="1064" spans="1:21" x14ac:dyDescent="0.25">
      <c r="A1064" s="78"/>
      <c r="B1064" s="25"/>
      <c r="C1064" s="79"/>
      <c r="D1064" s="74"/>
      <c r="E1064" s="77"/>
      <c r="F1064" s="78"/>
      <c r="G1064" s="78"/>
      <c r="H1064" s="78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</row>
    <row r="1065" spans="1:21" x14ac:dyDescent="0.25">
      <c r="A1065" s="78"/>
      <c r="B1065" s="25"/>
      <c r="C1065" s="79"/>
      <c r="D1065" s="74"/>
      <c r="E1065" s="77"/>
      <c r="F1065" s="78"/>
      <c r="G1065" s="78"/>
      <c r="H1065" s="78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</row>
    <row r="1066" spans="1:21" x14ac:dyDescent="0.25">
      <c r="A1066" s="78"/>
      <c r="B1066" s="25"/>
      <c r="C1066" s="79"/>
      <c r="D1066" s="74"/>
      <c r="E1066" s="77"/>
      <c r="F1066" s="78"/>
      <c r="G1066" s="78"/>
      <c r="H1066" s="78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</row>
    <row r="1067" spans="1:21" x14ac:dyDescent="0.25">
      <c r="A1067" s="78"/>
      <c r="B1067" s="25"/>
      <c r="C1067" s="79"/>
      <c r="D1067" s="74"/>
      <c r="E1067" s="77"/>
      <c r="F1067" s="78"/>
      <c r="G1067" s="78"/>
      <c r="H1067" s="78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</row>
    <row r="1068" spans="1:21" x14ac:dyDescent="0.25">
      <c r="A1068" s="78"/>
      <c r="B1068" s="25"/>
      <c r="C1068" s="79"/>
      <c r="D1068" s="74"/>
      <c r="E1068" s="77"/>
      <c r="F1068" s="78"/>
      <c r="G1068" s="78"/>
      <c r="H1068" s="78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</row>
    <row r="1069" spans="1:21" x14ac:dyDescent="0.25">
      <c r="A1069" s="78"/>
      <c r="B1069" s="25"/>
      <c r="C1069" s="79"/>
      <c r="D1069" s="74"/>
      <c r="E1069" s="77"/>
      <c r="F1069" s="78"/>
      <c r="G1069" s="78"/>
      <c r="H1069" s="78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</row>
    <row r="1070" spans="1:21" x14ac:dyDescent="0.25">
      <c r="A1070" s="78"/>
      <c r="B1070" s="25"/>
      <c r="C1070" s="79"/>
      <c r="D1070" s="74"/>
      <c r="E1070" s="77"/>
      <c r="F1070" s="78"/>
      <c r="G1070" s="78"/>
      <c r="H1070" s="78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</row>
    <row r="1071" spans="1:21" x14ac:dyDescent="0.25">
      <c r="A1071" s="78"/>
      <c r="B1071" s="25"/>
      <c r="C1071" s="79"/>
      <c r="D1071" s="74"/>
      <c r="E1071" s="77"/>
      <c r="F1071" s="78"/>
      <c r="G1071" s="78"/>
      <c r="H1071" s="78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</row>
    <row r="1072" spans="1:21" x14ac:dyDescent="0.25">
      <c r="A1072" s="78"/>
      <c r="B1072" s="25"/>
      <c r="C1072" s="79"/>
      <c r="D1072" s="74"/>
      <c r="E1072" s="77"/>
      <c r="F1072" s="78"/>
      <c r="G1072" s="78"/>
      <c r="H1072" s="78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</row>
    <row r="1073" spans="1:21" x14ac:dyDescent="0.25">
      <c r="A1073" s="78"/>
      <c r="B1073" s="25"/>
      <c r="C1073" s="79"/>
      <c r="D1073" s="74"/>
      <c r="E1073" s="77"/>
      <c r="F1073" s="78"/>
      <c r="G1073" s="78"/>
      <c r="H1073" s="78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</row>
    <row r="1074" spans="1:21" x14ac:dyDescent="0.25">
      <c r="A1074" s="78"/>
      <c r="B1074" s="25"/>
      <c r="C1074" s="79"/>
      <c r="D1074" s="74"/>
      <c r="E1074" s="77"/>
      <c r="F1074" s="78"/>
      <c r="G1074" s="78"/>
      <c r="H1074" s="78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</row>
    <row r="1075" spans="1:21" x14ac:dyDescent="0.25">
      <c r="A1075" s="78"/>
      <c r="B1075" s="25"/>
      <c r="C1075" s="79"/>
      <c r="D1075" s="74"/>
      <c r="E1075" s="77"/>
      <c r="F1075" s="78"/>
      <c r="G1075" s="78"/>
      <c r="H1075" s="78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</row>
    <row r="1076" spans="1:21" x14ac:dyDescent="0.25">
      <c r="A1076" s="78"/>
      <c r="B1076" s="25"/>
      <c r="C1076" s="79"/>
      <c r="D1076" s="74"/>
      <c r="E1076" s="77"/>
      <c r="F1076" s="78"/>
      <c r="G1076" s="78"/>
      <c r="H1076" s="78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</row>
    <row r="1077" spans="1:21" x14ac:dyDescent="0.25">
      <c r="A1077" s="78"/>
      <c r="B1077" s="25"/>
      <c r="C1077" s="79"/>
      <c r="D1077" s="74"/>
      <c r="E1077" s="77"/>
      <c r="F1077" s="78"/>
      <c r="G1077" s="78"/>
      <c r="H1077" s="78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</row>
    <row r="1078" spans="1:21" x14ac:dyDescent="0.25">
      <c r="A1078" s="78"/>
      <c r="B1078" s="25"/>
      <c r="C1078" s="79"/>
      <c r="D1078" s="74"/>
      <c r="E1078" s="77"/>
      <c r="F1078" s="78"/>
      <c r="G1078" s="78"/>
      <c r="H1078" s="78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</row>
    <row r="1079" spans="1:21" x14ac:dyDescent="0.25">
      <c r="A1079" s="78"/>
      <c r="B1079" s="25"/>
      <c r="C1079" s="79"/>
      <c r="D1079" s="74"/>
      <c r="E1079" s="77"/>
      <c r="F1079" s="78"/>
      <c r="G1079" s="78"/>
      <c r="H1079" s="78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</row>
    <row r="1080" spans="1:21" x14ac:dyDescent="0.25">
      <c r="A1080" s="78"/>
      <c r="B1080" s="25"/>
      <c r="C1080" s="79"/>
      <c r="D1080" s="74"/>
      <c r="E1080" s="77"/>
      <c r="F1080" s="78"/>
      <c r="G1080" s="78"/>
      <c r="H1080" s="78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</row>
    <row r="1081" spans="1:21" x14ac:dyDescent="0.25">
      <c r="A1081" s="78"/>
      <c r="B1081" s="25"/>
      <c r="C1081" s="79"/>
      <c r="D1081" s="74"/>
      <c r="E1081" s="77"/>
      <c r="F1081" s="78"/>
      <c r="G1081" s="78"/>
      <c r="H1081" s="78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</row>
    <row r="1082" spans="1:21" x14ac:dyDescent="0.25">
      <c r="A1082" s="78"/>
      <c r="B1082" s="25"/>
      <c r="C1082" s="79"/>
      <c r="D1082" s="74"/>
      <c r="E1082" s="77"/>
      <c r="F1082" s="78"/>
      <c r="G1082" s="78"/>
      <c r="H1082" s="78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</row>
    <row r="1083" spans="1:21" x14ac:dyDescent="0.25">
      <c r="A1083" s="78"/>
      <c r="B1083" s="25"/>
      <c r="C1083" s="79"/>
      <c r="D1083" s="74"/>
      <c r="E1083" s="77"/>
      <c r="F1083" s="78"/>
      <c r="G1083" s="78"/>
      <c r="H1083" s="78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</row>
    <row r="1084" spans="1:21" x14ac:dyDescent="0.25">
      <c r="A1084" s="78"/>
      <c r="B1084" s="25"/>
      <c r="C1084" s="79"/>
      <c r="D1084" s="74"/>
      <c r="E1084" s="77"/>
      <c r="F1084" s="78"/>
      <c r="G1084" s="78"/>
      <c r="H1084" s="78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</row>
    <row r="1085" spans="1:21" x14ac:dyDescent="0.25">
      <c r="A1085" s="78"/>
      <c r="B1085" s="25"/>
      <c r="C1085" s="79"/>
      <c r="D1085" s="74"/>
      <c r="E1085" s="77"/>
      <c r="F1085" s="78"/>
      <c r="G1085" s="78"/>
      <c r="H1085" s="78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</row>
    <row r="1086" spans="1:21" x14ac:dyDescent="0.25">
      <c r="A1086" s="78"/>
      <c r="B1086" s="25"/>
      <c r="C1086" s="79"/>
      <c r="D1086" s="74"/>
      <c r="E1086" s="77"/>
      <c r="F1086" s="78"/>
      <c r="G1086" s="78"/>
      <c r="H1086" s="78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</row>
    <row r="1087" spans="1:21" x14ac:dyDescent="0.25">
      <c r="A1087" s="78"/>
      <c r="B1087" s="25"/>
      <c r="C1087" s="79"/>
      <c r="D1087" s="74"/>
      <c r="E1087" s="77"/>
      <c r="F1087" s="78"/>
      <c r="G1087" s="78"/>
      <c r="H1087" s="78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</row>
    <row r="1088" spans="1:21" x14ac:dyDescent="0.25">
      <c r="A1088" s="78"/>
      <c r="B1088" s="25"/>
      <c r="C1088" s="79"/>
      <c r="D1088" s="74"/>
      <c r="E1088" s="77"/>
      <c r="F1088" s="78"/>
      <c r="G1088" s="78"/>
      <c r="H1088" s="78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</row>
    <row r="1089" spans="1:21" x14ac:dyDescent="0.25">
      <c r="A1089" s="78"/>
      <c r="B1089" s="25"/>
      <c r="C1089" s="79"/>
      <c r="D1089" s="74"/>
      <c r="E1089" s="77"/>
      <c r="F1089" s="78"/>
      <c r="G1089" s="78"/>
      <c r="H1089" s="78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</row>
    <row r="1090" spans="1:21" x14ac:dyDescent="0.25">
      <c r="A1090" s="78"/>
      <c r="B1090" s="25"/>
      <c r="C1090" s="79"/>
      <c r="D1090" s="74"/>
      <c r="E1090" s="77"/>
      <c r="F1090" s="78"/>
      <c r="G1090" s="78"/>
      <c r="H1090" s="78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</row>
    <row r="1091" spans="1:21" x14ac:dyDescent="0.25">
      <c r="A1091" s="78"/>
      <c r="B1091" s="25"/>
      <c r="C1091" s="79"/>
      <c r="D1091" s="74"/>
      <c r="E1091" s="77"/>
      <c r="F1091" s="78"/>
      <c r="G1091" s="78"/>
      <c r="H1091" s="78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</row>
    <row r="1092" spans="1:21" x14ac:dyDescent="0.25">
      <c r="A1092" s="78"/>
      <c r="B1092" s="25"/>
      <c r="C1092" s="79"/>
      <c r="D1092" s="74"/>
      <c r="E1092" s="77"/>
      <c r="F1092" s="78"/>
      <c r="G1092" s="78"/>
      <c r="H1092" s="78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</row>
    <row r="1093" spans="1:21" x14ac:dyDescent="0.25">
      <c r="A1093" s="78"/>
      <c r="B1093" s="25"/>
      <c r="C1093" s="79"/>
      <c r="D1093" s="74"/>
      <c r="E1093" s="77"/>
      <c r="F1093" s="78"/>
      <c r="G1093" s="78"/>
      <c r="H1093" s="78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</row>
    <row r="1094" spans="1:21" x14ac:dyDescent="0.25">
      <c r="A1094" s="78"/>
      <c r="B1094" s="25"/>
      <c r="C1094" s="79"/>
      <c r="D1094" s="74"/>
      <c r="E1094" s="77"/>
      <c r="F1094" s="78"/>
      <c r="G1094" s="78"/>
      <c r="H1094" s="78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</row>
    <row r="1095" spans="1:21" x14ac:dyDescent="0.25">
      <c r="A1095" s="78"/>
      <c r="B1095" s="25"/>
      <c r="C1095" s="79"/>
      <c r="D1095" s="74"/>
      <c r="E1095" s="77"/>
      <c r="F1095" s="78"/>
      <c r="G1095" s="78"/>
      <c r="H1095" s="78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</row>
    <row r="1096" spans="1:21" x14ac:dyDescent="0.25">
      <c r="A1096" s="78"/>
      <c r="B1096" s="25"/>
      <c r="C1096" s="79"/>
      <c r="D1096" s="74"/>
      <c r="E1096" s="77"/>
      <c r="F1096" s="78"/>
      <c r="G1096" s="78"/>
      <c r="H1096" s="78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</row>
    <row r="1097" spans="1:21" x14ac:dyDescent="0.25">
      <c r="A1097" s="78"/>
      <c r="B1097" s="25"/>
      <c r="C1097" s="79"/>
      <c r="D1097" s="74"/>
      <c r="E1097" s="77"/>
      <c r="F1097" s="78"/>
      <c r="G1097" s="78"/>
      <c r="H1097" s="78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</row>
    <row r="1098" spans="1:21" x14ac:dyDescent="0.25">
      <c r="A1098" s="78"/>
      <c r="B1098" s="25"/>
      <c r="C1098" s="79"/>
      <c r="D1098" s="74"/>
      <c r="E1098" s="77"/>
      <c r="F1098" s="78"/>
      <c r="G1098" s="78"/>
      <c r="H1098" s="78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</row>
    <row r="1099" spans="1:21" x14ac:dyDescent="0.25">
      <c r="A1099" s="78"/>
      <c r="B1099" s="25"/>
      <c r="C1099" s="79"/>
      <c r="D1099" s="74"/>
      <c r="E1099" s="77"/>
      <c r="F1099" s="78"/>
      <c r="G1099" s="78"/>
      <c r="H1099" s="78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</row>
    <row r="1100" spans="1:21" x14ac:dyDescent="0.25">
      <c r="A1100" s="78"/>
      <c r="B1100" s="25"/>
      <c r="C1100" s="79"/>
      <c r="D1100" s="74"/>
      <c r="E1100" s="77"/>
      <c r="F1100" s="78"/>
      <c r="G1100" s="78"/>
      <c r="H1100" s="78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</row>
    <row r="1101" spans="1:21" x14ac:dyDescent="0.25">
      <c r="A1101" s="78"/>
      <c r="B1101" s="25"/>
      <c r="C1101" s="79"/>
      <c r="D1101" s="74"/>
      <c r="E1101" s="77"/>
      <c r="F1101" s="78"/>
      <c r="G1101" s="78"/>
      <c r="H1101" s="78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</row>
    <row r="1102" spans="1:21" x14ac:dyDescent="0.25">
      <c r="A1102" s="78"/>
      <c r="B1102" s="25"/>
      <c r="C1102" s="79"/>
      <c r="D1102" s="74"/>
      <c r="E1102" s="77"/>
      <c r="F1102" s="78"/>
      <c r="G1102" s="78"/>
      <c r="H1102" s="78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</row>
    <row r="1103" spans="1:21" x14ac:dyDescent="0.25">
      <c r="A1103" s="78"/>
      <c r="B1103" s="25"/>
      <c r="C1103" s="79"/>
      <c r="D1103" s="74"/>
      <c r="E1103" s="77"/>
      <c r="F1103" s="78"/>
      <c r="G1103" s="78"/>
      <c r="H1103" s="78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</row>
    <row r="1104" spans="1:21" x14ac:dyDescent="0.25">
      <c r="A1104" s="78"/>
      <c r="B1104" s="25"/>
      <c r="C1104" s="79"/>
      <c r="D1104" s="74"/>
      <c r="E1104" s="77"/>
      <c r="F1104" s="78"/>
      <c r="G1104" s="78"/>
      <c r="H1104" s="78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</row>
    <row r="1105" spans="1:21" x14ac:dyDescent="0.25">
      <c r="A1105" s="78"/>
      <c r="B1105" s="25"/>
      <c r="C1105" s="79"/>
      <c r="D1105" s="74"/>
      <c r="E1105" s="77"/>
      <c r="F1105" s="78"/>
      <c r="G1105" s="78"/>
      <c r="H1105" s="78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</row>
    <row r="1106" spans="1:21" x14ac:dyDescent="0.25">
      <c r="A1106" s="78"/>
      <c r="B1106" s="25"/>
      <c r="C1106" s="79"/>
      <c r="D1106" s="74"/>
      <c r="E1106" s="77"/>
      <c r="F1106" s="78"/>
      <c r="G1106" s="78"/>
      <c r="H1106" s="78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</row>
    <row r="1107" spans="1:21" x14ac:dyDescent="0.25">
      <c r="A1107" s="78"/>
      <c r="B1107" s="25"/>
      <c r="C1107" s="79"/>
      <c r="D1107" s="74"/>
      <c r="E1107" s="77"/>
      <c r="F1107" s="78"/>
      <c r="G1107" s="78"/>
      <c r="H1107" s="78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</row>
    <row r="1108" spans="1:21" x14ac:dyDescent="0.25">
      <c r="A1108" s="78"/>
      <c r="B1108" s="25"/>
      <c r="C1108" s="79"/>
      <c r="D1108" s="74"/>
      <c r="E1108" s="77"/>
      <c r="F1108" s="78"/>
      <c r="G1108" s="78"/>
      <c r="H1108" s="78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</row>
    <row r="1109" spans="1:21" x14ac:dyDescent="0.25">
      <c r="A1109" s="78"/>
      <c r="B1109" s="25"/>
      <c r="C1109" s="79"/>
      <c r="D1109" s="74"/>
      <c r="E1109" s="77"/>
      <c r="F1109" s="78"/>
      <c r="G1109" s="78"/>
      <c r="H1109" s="78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</row>
    <row r="1110" spans="1:21" x14ac:dyDescent="0.25">
      <c r="A1110" s="78"/>
      <c r="B1110" s="25"/>
      <c r="C1110" s="79"/>
      <c r="D1110" s="74"/>
      <c r="E1110" s="77"/>
      <c r="F1110" s="78"/>
      <c r="G1110" s="78"/>
      <c r="H1110" s="78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</row>
    <row r="1111" spans="1:21" x14ac:dyDescent="0.25">
      <c r="A1111" s="78"/>
      <c r="B1111" s="25"/>
      <c r="C1111" s="79"/>
      <c r="D1111" s="74"/>
      <c r="E1111" s="77"/>
      <c r="F1111" s="78"/>
      <c r="G1111" s="78"/>
      <c r="H1111" s="78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</row>
    <row r="1112" spans="1:21" x14ac:dyDescent="0.25">
      <c r="A1112" s="78"/>
      <c r="B1112" s="25"/>
      <c r="C1112" s="79"/>
      <c r="D1112" s="74"/>
      <c r="E1112" s="77"/>
      <c r="F1112" s="78"/>
      <c r="G1112" s="78"/>
      <c r="H1112" s="78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</row>
    <row r="1113" spans="1:21" x14ac:dyDescent="0.25">
      <c r="A1113" s="78"/>
      <c r="B1113" s="25"/>
      <c r="C1113" s="79"/>
      <c r="D1113" s="74"/>
      <c r="E1113" s="77"/>
      <c r="F1113" s="78"/>
      <c r="G1113" s="78"/>
      <c r="H1113" s="78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</row>
    <row r="1114" spans="1:21" x14ac:dyDescent="0.25">
      <c r="A1114" s="78"/>
      <c r="B1114" s="25"/>
      <c r="C1114" s="79"/>
      <c r="D1114" s="74"/>
      <c r="E1114" s="77"/>
      <c r="F1114" s="78"/>
      <c r="G1114" s="78"/>
      <c r="H1114" s="78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</row>
    <row r="1115" spans="1:21" x14ac:dyDescent="0.25">
      <c r="A1115" s="78"/>
      <c r="B1115" s="25"/>
      <c r="C1115" s="79"/>
      <c r="D1115" s="74"/>
      <c r="E1115" s="77"/>
      <c r="F1115" s="78"/>
      <c r="G1115" s="78"/>
      <c r="H1115" s="78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</row>
    <row r="1116" spans="1:21" x14ac:dyDescent="0.25">
      <c r="A1116" s="78"/>
      <c r="B1116" s="25"/>
      <c r="C1116" s="79"/>
      <c r="D1116" s="74"/>
      <c r="E1116" s="77"/>
      <c r="F1116" s="78"/>
      <c r="G1116" s="78"/>
      <c r="H1116" s="78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</row>
    <row r="1117" spans="1:21" x14ac:dyDescent="0.25">
      <c r="A1117" s="78"/>
      <c r="B1117" s="25"/>
      <c r="C1117" s="79"/>
      <c r="D1117" s="74"/>
      <c r="E1117" s="77"/>
      <c r="F1117" s="78"/>
      <c r="G1117" s="78"/>
      <c r="H1117" s="78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</row>
    <row r="1118" spans="1:21" x14ac:dyDescent="0.25">
      <c r="A1118" s="78"/>
      <c r="B1118" s="25"/>
      <c r="C1118" s="79"/>
      <c r="D1118" s="74"/>
      <c r="E1118" s="77"/>
      <c r="F1118" s="78"/>
      <c r="G1118" s="78"/>
      <c r="H1118" s="78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</row>
    <row r="1119" spans="1:21" x14ac:dyDescent="0.25">
      <c r="A1119" s="78"/>
      <c r="B1119" s="25"/>
      <c r="C1119" s="79"/>
      <c r="D1119" s="74"/>
      <c r="E1119" s="77"/>
      <c r="F1119" s="78"/>
      <c r="G1119" s="78"/>
      <c r="H1119" s="78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</row>
    <row r="1120" spans="1:21" x14ac:dyDescent="0.25">
      <c r="A1120" s="78"/>
      <c r="B1120" s="25"/>
      <c r="C1120" s="79"/>
      <c r="D1120" s="74"/>
      <c r="E1120" s="77"/>
      <c r="F1120" s="78"/>
      <c r="G1120" s="78"/>
      <c r="H1120" s="78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</row>
    <row r="1121" spans="1:21" x14ac:dyDescent="0.25">
      <c r="A1121" s="78"/>
      <c r="B1121" s="25"/>
      <c r="C1121" s="79"/>
      <c r="D1121" s="74"/>
      <c r="E1121" s="77"/>
      <c r="F1121" s="78"/>
      <c r="G1121" s="78"/>
      <c r="H1121" s="78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</row>
    <row r="1122" spans="1:21" x14ac:dyDescent="0.25">
      <c r="A1122" s="78"/>
      <c r="B1122" s="25"/>
      <c r="C1122" s="79"/>
      <c r="D1122" s="74"/>
      <c r="E1122" s="77"/>
      <c r="F1122" s="78"/>
      <c r="G1122" s="78"/>
      <c r="H1122" s="78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</row>
    <row r="1123" spans="1:21" x14ac:dyDescent="0.25">
      <c r="A1123" s="78"/>
      <c r="B1123" s="25"/>
      <c r="C1123" s="79"/>
      <c r="D1123" s="74"/>
      <c r="E1123" s="77"/>
      <c r="F1123" s="78"/>
      <c r="G1123" s="78"/>
      <c r="H1123" s="78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</row>
    <row r="1124" spans="1:21" x14ac:dyDescent="0.25">
      <c r="A1124" s="78"/>
      <c r="B1124" s="25"/>
      <c r="C1124" s="79"/>
      <c r="D1124" s="74"/>
      <c r="E1124" s="77"/>
      <c r="F1124" s="78"/>
      <c r="G1124" s="78"/>
      <c r="H1124" s="78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</row>
    <row r="1125" spans="1:21" x14ac:dyDescent="0.25">
      <c r="A1125" s="78"/>
      <c r="B1125" s="25"/>
      <c r="C1125" s="79"/>
      <c r="D1125" s="74"/>
      <c r="E1125" s="77"/>
      <c r="F1125" s="78"/>
      <c r="G1125" s="78"/>
      <c r="H1125" s="78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</row>
    <row r="1126" spans="1:21" x14ac:dyDescent="0.25">
      <c r="A1126" s="78"/>
      <c r="B1126" s="25"/>
      <c r="C1126" s="79"/>
      <c r="D1126" s="74"/>
      <c r="E1126" s="77"/>
      <c r="F1126" s="78"/>
      <c r="G1126" s="78"/>
      <c r="H1126" s="78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</row>
    <row r="1127" spans="1:21" x14ac:dyDescent="0.25">
      <c r="A1127" s="78"/>
      <c r="B1127" s="25"/>
      <c r="C1127" s="79"/>
      <c r="D1127" s="74"/>
      <c r="E1127" s="77"/>
      <c r="F1127" s="78"/>
      <c r="G1127" s="78"/>
      <c r="H1127" s="78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</row>
    <row r="1128" spans="1:21" x14ac:dyDescent="0.25">
      <c r="A1128" s="78"/>
      <c r="B1128" s="25"/>
      <c r="C1128" s="79"/>
      <c r="D1128" s="74"/>
      <c r="E1128" s="77"/>
      <c r="F1128" s="78"/>
      <c r="G1128" s="78"/>
      <c r="H1128" s="78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</row>
    <row r="1129" spans="1:21" x14ac:dyDescent="0.25">
      <c r="A1129" s="78"/>
      <c r="B1129" s="25"/>
      <c r="C1129" s="79"/>
      <c r="D1129" s="74"/>
      <c r="E1129" s="77"/>
      <c r="F1129" s="78"/>
      <c r="G1129" s="78"/>
      <c r="H1129" s="78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</row>
    <row r="1130" spans="1:21" x14ac:dyDescent="0.25">
      <c r="A1130" s="78"/>
      <c r="B1130" s="25"/>
      <c r="C1130" s="79"/>
      <c r="D1130" s="74"/>
      <c r="E1130" s="77"/>
      <c r="F1130" s="78"/>
      <c r="G1130" s="78"/>
      <c r="H1130" s="78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</row>
    <row r="1131" spans="1:21" x14ac:dyDescent="0.25">
      <c r="A1131" s="78"/>
      <c r="B1131" s="25"/>
      <c r="C1131" s="79"/>
      <c r="D1131" s="74"/>
      <c r="E1131" s="77"/>
      <c r="F1131" s="78"/>
      <c r="G1131" s="78"/>
      <c r="H1131" s="78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</row>
    <row r="1132" spans="1:21" x14ac:dyDescent="0.25">
      <c r="A1132" s="78"/>
      <c r="B1132" s="25"/>
      <c r="C1132" s="79"/>
      <c r="D1132" s="74"/>
      <c r="E1132" s="77"/>
      <c r="F1132" s="78"/>
      <c r="G1132" s="78"/>
      <c r="H1132" s="78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</row>
    <row r="1133" spans="1:21" x14ac:dyDescent="0.25">
      <c r="A1133" s="78"/>
      <c r="B1133" s="25"/>
      <c r="C1133" s="79"/>
      <c r="D1133" s="74"/>
      <c r="E1133" s="77"/>
      <c r="F1133" s="78"/>
      <c r="G1133" s="78"/>
      <c r="H1133" s="78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</row>
    <row r="1134" spans="1:21" x14ac:dyDescent="0.25">
      <c r="A1134" s="78"/>
      <c r="B1134" s="25"/>
      <c r="C1134" s="79"/>
      <c r="D1134" s="74"/>
      <c r="E1134" s="77"/>
      <c r="F1134" s="78"/>
      <c r="G1134" s="78"/>
      <c r="H1134" s="78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</row>
    <row r="1135" spans="1:21" x14ac:dyDescent="0.25">
      <c r="A1135" s="78"/>
      <c r="B1135" s="25"/>
      <c r="C1135" s="79"/>
      <c r="D1135" s="74"/>
      <c r="E1135" s="77"/>
      <c r="F1135" s="78"/>
      <c r="G1135" s="78"/>
      <c r="H1135" s="78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</row>
    <row r="1136" spans="1:21" x14ac:dyDescent="0.25">
      <c r="A1136" s="78"/>
      <c r="B1136" s="25"/>
      <c r="C1136" s="79"/>
      <c r="D1136" s="74"/>
      <c r="E1136" s="77"/>
      <c r="F1136" s="78"/>
      <c r="G1136" s="78"/>
      <c r="H1136" s="78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</row>
    <row r="1137" spans="1:21" x14ac:dyDescent="0.25">
      <c r="A1137" s="78"/>
      <c r="B1137" s="25"/>
      <c r="C1137" s="79"/>
      <c r="D1137" s="74"/>
      <c r="E1137" s="77"/>
      <c r="F1137" s="78"/>
      <c r="G1137" s="78"/>
      <c r="H1137" s="78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</row>
    <row r="1138" spans="1:21" x14ac:dyDescent="0.25">
      <c r="A1138" s="78"/>
      <c r="B1138" s="25"/>
      <c r="C1138" s="79"/>
      <c r="D1138" s="74"/>
      <c r="E1138" s="77"/>
      <c r="F1138" s="78"/>
      <c r="G1138" s="78"/>
      <c r="H1138" s="78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</row>
    <row r="1139" spans="1:21" x14ac:dyDescent="0.25">
      <c r="A1139" s="78"/>
      <c r="B1139" s="25"/>
      <c r="C1139" s="79"/>
      <c r="D1139" s="74"/>
      <c r="E1139" s="77"/>
      <c r="F1139" s="78"/>
      <c r="G1139" s="78"/>
      <c r="H1139" s="78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</row>
    <row r="1140" spans="1:21" x14ac:dyDescent="0.25">
      <c r="A1140" s="78"/>
      <c r="B1140" s="25"/>
      <c r="C1140" s="79"/>
      <c r="D1140" s="74"/>
      <c r="E1140" s="77"/>
      <c r="F1140" s="78"/>
      <c r="G1140" s="78"/>
      <c r="H1140" s="78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</row>
    <row r="1141" spans="1:21" x14ac:dyDescent="0.25">
      <c r="A1141" s="78"/>
      <c r="B1141" s="25"/>
      <c r="C1141" s="79"/>
      <c r="D1141" s="74"/>
      <c r="E1141" s="77"/>
      <c r="F1141" s="78"/>
      <c r="G1141" s="78"/>
      <c r="H1141" s="78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</row>
    <row r="1142" spans="1:21" x14ac:dyDescent="0.25">
      <c r="A1142" s="78"/>
      <c r="B1142" s="25"/>
      <c r="C1142" s="79"/>
      <c r="D1142" s="74"/>
      <c r="E1142" s="77"/>
      <c r="F1142" s="78"/>
      <c r="G1142" s="78"/>
      <c r="H1142" s="78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</row>
    <row r="1143" spans="1:21" x14ac:dyDescent="0.25">
      <c r="A1143" s="78"/>
      <c r="B1143" s="25"/>
      <c r="C1143" s="79"/>
      <c r="D1143" s="74"/>
      <c r="E1143" s="77"/>
      <c r="F1143" s="78"/>
      <c r="G1143" s="78"/>
      <c r="H1143" s="78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</row>
    <row r="1144" spans="1:21" x14ac:dyDescent="0.25">
      <c r="A1144" s="78"/>
      <c r="B1144" s="25"/>
      <c r="C1144" s="79"/>
      <c r="D1144" s="74"/>
      <c r="E1144" s="77"/>
      <c r="F1144" s="78"/>
      <c r="G1144" s="78"/>
      <c r="H1144" s="78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</row>
    <row r="1145" spans="1:21" x14ac:dyDescent="0.25">
      <c r="A1145" s="78"/>
      <c r="B1145" s="25"/>
      <c r="C1145" s="79"/>
      <c r="D1145" s="74"/>
      <c r="E1145" s="77"/>
      <c r="F1145" s="78"/>
      <c r="G1145" s="78"/>
      <c r="H1145" s="78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</row>
    <row r="1146" spans="1:21" x14ac:dyDescent="0.25">
      <c r="A1146" s="78"/>
      <c r="B1146" s="25"/>
      <c r="C1146" s="79"/>
      <c r="D1146" s="74"/>
      <c r="E1146" s="77"/>
      <c r="F1146" s="78"/>
      <c r="G1146" s="78"/>
      <c r="H1146" s="78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</row>
    <row r="1147" spans="1:21" x14ac:dyDescent="0.25">
      <c r="A1147" s="78"/>
      <c r="B1147" s="25"/>
      <c r="C1147" s="79"/>
      <c r="D1147" s="74"/>
      <c r="E1147" s="77"/>
      <c r="F1147" s="78"/>
      <c r="G1147" s="78"/>
      <c r="H1147" s="78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</row>
    <row r="1148" spans="1:21" x14ac:dyDescent="0.25">
      <c r="A1148" s="78"/>
      <c r="B1148" s="25"/>
      <c r="C1148" s="79"/>
      <c r="D1148" s="74"/>
      <c r="E1148" s="77"/>
      <c r="F1148" s="78"/>
      <c r="G1148" s="78"/>
      <c r="H1148" s="78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</row>
    <row r="1149" spans="1:21" x14ac:dyDescent="0.25">
      <c r="A1149" s="78"/>
      <c r="B1149" s="25"/>
      <c r="C1149" s="79"/>
      <c r="D1149" s="74"/>
      <c r="E1149" s="77"/>
      <c r="F1149" s="78"/>
      <c r="G1149" s="78"/>
      <c r="H1149" s="78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</row>
    <row r="1150" spans="1:21" x14ac:dyDescent="0.25">
      <c r="A1150" s="78"/>
      <c r="B1150" s="25"/>
      <c r="C1150" s="79"/>
      <c r="D1150" s="74"/>
      <c r="E1150" s="77"/>
      <c r="F1150" s="78"/>
      <c r="G1150" s="78"/>
      <c r="H1150" s="78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</row>
    <row r="1151" spans="1:21" x14ac:dyDescent="0.25">
      <c r="A1151" s="78"/>
      <c r="B1151" s="25"/>
      <c r="C1151" s="79"/>
      <c r="D1151" s="74"/>
      <c r="E1151" s="77"/>
      <c r="F1151" s="78"/>
      <c r="G1151" s="78"/>
      <c r="H1151" s="78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</row>
    <row r="1152" spans="1:21" x14ac:dyDescent="0.25">
      <c r="A1152" s="78"/>
      <c r="B1152" s="25"/>
      <c r="C1152" s="79"/>
      <c r="D1152" s="74"/>
      <c r="E1152" s="77"/>
      <c r="F1152" s="78"/>
      <c r="G1152" s="78"/>
      <c r="H1152" s="78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</row>
    <row r="1153" spans="1:21" x14ac:dyDescent="0.25">
      <c r="A1153" s="78"/>
      <c r="B1153" s="25"/>
      <c r="C1153" s="79"/>
      <c r="D1153" s="74"/>
      <c r="E1153" s="77"/>
      <c r="F1153" s="78"/>
      <c r="G1153" s="78"/>
      <c r="H1153" s="78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</row>
    <row r="1154" spans="1:21" x14ac:dyDescent="0.25">
      <c r="A1154" s="78"/>
      <c r="B1154" s="25"/>
      <c r="C1154" s="79"/>
      <c r="D1154" s="74"/>
      <c r="E1154" s="77"/>
      <c r="F1154" s="78"/>
      <c r="G1154" s="78"/>
      <c r="H1154" s="78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</row>
    <row r="1155" spans="1:21" x14ac:dyDescent="0.25">
      <c r="A1155" s="78"/>
      <c r="B1155" s="25"/>
      <c r="C1155" s="79"/>
      <c r="D1155" s="74"/>
      <c r="E1155" s="77"/>
      <c r="F1155" s="78"/>
      <c r="G1155" s="78"/>
      <c r="H1155" s="78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</row>
    <row r="1156" spans="1:21" x14ac:dyDescent="0.25">
      <c r="A1156" s="78"/>
      <c r="B1156" s="25"/>
      <c r="C1156" s="79"/>
      <c r="D1156" s="74"/>
      <c r="E1156" s="77"/>
      <c r="F1156" s="78"/>
      <c r="G1156" s="78"/>
      <c r="H1156" s="78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</row>
    <row r="1157" spans="1:21" x14ac:dyDescent="0.25">
      <c r="A1157" s="78"/>
      <c r="B1157" s="25"/>
      <c r="C1157" s="79"/>
      <c r="D1157" s="74"/>
      <c r="E1157" s="77"/>
      <c r="F1157" s="78"/>
      <c r="G1157" s="78"/>
      <c r="H1157" s="78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</row>
    <row r="1158" spans="1:21" x14ac:dyDescent="0.25">
      <c r="A1158" s="78"/>
      <c r="B1158" s="25"/>
      <c r="C1158" s="79"/>
      <c r="D1158" s="74"/>
      <c r="E1158" s="77"/>
      <c r="F1158" s="78"/>
      <c r="G1158" s="78"/>
      <c r="H1158" s="78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</row>
    <row r="1159" spans="1:21" x14ac:dyDescent="0.25">
      <c r="A1159" s="78"/>
      <c r="B1159" s="25"/>
      <c r="C1159" s="79"/>
      <c r="D1159" s="74"/>
      <c r="E1159" s="77"/>
      <c r="F1159" s="78"/>
      <c r="G1159" s="78"/>
      <c r="H1159" s="78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</row>
    <row r="1160" spans="1:21" x14ac:dyDescent="0.25">
      <c r="A1160" s="78"/>
      <c r="B1160" s="25"/>
      <c r="C1160" s="79"/>
      <c r="D1160" s="74"/>
      <c r="E1160" s="77"/>
      <c r="F1160" s="78"/>
      <c r="G1160" s="78"/>
      <c r="H1160" s="78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</row>
    <row r="1161" spans="1:21" x14ac:dyDescent="0.25">
      <c r="A1161" s="78"/>
      <c r="B1161" s="25"/>
      <c r="C1161" s="79"/>
      <c r="D1161" s="74"/>
      <c r="E1161" s="77"/>
      <c r="F1161" s="78"/>
      <c r="G1161" s="78"/>
      <c r="H1161" s="78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</row>
    <row r="1162" spans="1:21" x14ac:dyDescent="0.25">
      <c r="A1162" s="78"/>
      <c r="B1162" s="25"/>
      <c r="C1162" s="79"/>
      <c r="D1162" s="74"/>
      <c r="E1162" s="77"/>
      <c r="F1162" s="78"/>
      <c r="G1162" s="78"/>
      <c r="H1162" s="78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</row>
    <row r="1163" spans="1:21" x14ac:dyDescent="0.25">
      <c r="A1163" s="78"/>
      <c r="B1163" s="25"/>
      <c r="C1163" s="79"/>
      <c r="D1163" s="74"/>
      <c r="E1163" s="77"/>
      <c r="F1163" s="78"/>
      <c r="G1163" s="78"/>
      <c r="H1163" s="78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</row>
    <row r="1164" spans="1:21" x14ac:dyDescent="0.25">
      <c r="A1164" s="78"/>
      <c r="B1164" s="25"/>
      <c r="C1164" s="79"/>
      <c r="D1164" s="74"/>
      <c r="E1164" s="77"/>
      <c r="F1164" s="78"/>
      <c r="G1164" s="78"/>
      <c r="H1164" s="78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</row>
    <row r="1165" spans="1:21" x14ac:dyDescent="0.25">
      <c r="A1165" s="78"/>
      <c r="B1165" s="25"/>
      <c r="C1165" s="79"/>
      <c r="D1165" s="74"/>
      <c r="E1165" s="77"/>
      <c r="F1165" s="78"/>
      <c r="G1165" s="78"/>
      <c r="H1165" s="78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</row>
    <row r="1166" spans="1:21" x14ac:dyDescent="0.25">
      <c r="A1166" s="78"/>
      <c r="B1166" s="25"/>
      <c r="C1166" s="79"/>
      <c r="D1166" s="74"/>
      <c r="E1166" s="77"/>
      <c r="F1166" s="78"/>
      <c r="G1166" s="78"/>
      <c r="H1166" s="78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</row>
    <row r="1167" spans="1:21" x14ac:dyDescent="0.25">
      <c r="A1167" s="78"/>
      <c r="B1167" s="25"/>
      <c r="C1167" s="79"/>
      <c r="D1167" s="74"/>
      <c r="E1167" s="77"/>
      <c r="F1167" s="78"/>
      <c r="G1167" s="78"/>
      <c r="H1167" s="78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</row>
    <row r="1168" spans="1:21" x14ac:dyDescent="0.25">
      <c r="A1168" s="78"/>
      <c r="B1168" s="25"/>
      <c r="C1168" s="79"/>
      <c r="D1168" s="74"/>
      <c r="E1168" s="77"/>
      <c r="F1168" s="78"/>
      <c r="G1168" s="78"/>
      <c r="H1168" s="78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</row>
    <row r="1169" spans="1:21" x14ac:dyDescent="0.25">
      <c r="A1169" s="78"/>
      <c r="B1169" s="25"/>
      <c r="C1169" s="79"/>
      <c r="D1169" s="74"/>
      <c r="E1169" s="77"/>
      <c r="F1169" s="78"/>
      <c r="G1169" s="78"/>
      <c r="H1169" s="78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</row>
    <row r="1170" spans="1:21" x14ac:dyDescent="0.25">
      <c r="A1170" s="78"/>
      <c r="B1170" s="25"/>
      <c r="C1170" s="79"/>
      <c r="D1170" s="74"/>
      <c r="E1170" s="77"/>
      <c r="F1170" s="78"/>
      <c r="G1170" s="78"/>
      <c r="H1170" s="78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</row>
    <row r="1171" spans="1:21" x14ac:dyDescent="0.25">
      <c r="A1171" s="78"/>
      <c r="B1171" s="25"/>
      <c r="C1171" s="79"/>
      <c r="D1171" s="74"/>
      <c r="E1171" s="77"/>
      <c r="F1171" s="78"/>
      <c r="G1171" s="78"/>
      <c r="H1171" s="78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</row>
    <row r="1172" spans="1:21" x14ac:dyDescent="0.25">
      <c r="A1172" s="78"/>
      <c r="B1172" s="25"/>
      <c r="C1172" s="79"/>
      <c r="D1172" s="74"/>
      <c r="E1172" s="77"/>
      <c r="F1172" s="78"/>
      <c r="G1172" s="78"/>
      <c r="H1172" s="78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</row>
    <row r="1173" spans="1:21" x14ac:dyDescent="0.25">
      <c r="A1173" s="78"/>
      <c r="B1173" s="25"/>
      <c r="C1173" s="79"/>
      <c r="D1173" s="74"/>
      <c r="E1173" s="77"/>
      <c r="F1173" s="78"/>
      <c r="G1173" s="78"/>
      <c r="H1173" s="78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</row>
    <row r="1174" spans="1:21" x14ac:dyDescent="0.25">
      <c r="A1174" s="78"/>
      <c r="B1174" s="25"/>
      <c r="C1174" s="79"/>
      <c r="D1174" s="74"/>
      <c r="E1174" s="77"/>
      <c r="F1174" s="78"/>
      <c r="G1174" s="78"/>
      <c r="H1174" s="78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</row>
    <row r="1175" spans="1:21" x14ac:dyDescent="0.25">
      <c r="A1175" s="78"/>
      <c r="B1175" s="25"/>
      <c r="C1175" s="79"/>
      <c r="D1175" s="74"/>
      <c r="E1175" s="77"/>
      <c r="F1175" s="78"/>
      <c r="G1175" s="78"/>
      <c r="H1175" s="78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</row>
    <row r="1176" spans="1:21" x14ac:dyDescent="0.25">
      <c r="A1176" s="78"/>
      <c r="B1176" s="25"/>
      <c r="C1176" s="79"/>
      <c r="D1176" s="74"/>
      <c r="E1176" s="77"/>
      <c r="F1176" s="78"/>
      <c r="G1176" s="78"/>
      <c r="H1176" s="78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</row>
    <row r="1177" spans="1:21" x14ac:dyDescent="0.25">
      <c r="A1177" s="78"/>
      <c r="B1177" s="25"/>
      <c r="C1177" s="79"/>
      <c r="D1177" s="74"/>
      <c r="E1177" s="77"/>
      <c r="F1177" s="78"/>
      <c r="G1177" s="78"/>
      <c r="H1177" s="78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</row>
    <row r="1178" spans="1:21" x14ac:dyDescent="0.25">
      <c r="A1178" s="78"/>
      <c r="B1178" s="25"/>
      <c r="C1178" s="79"/>
      <c r="D1178" s="74"/>
      <c r="E1178" s="77"/>
      <c r="F1178" s="78"/>
      <c r="G1178" s="78"/>
      <c r="H1178" s="78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</row>
    <row r="1179" spans="1:21" x14ac:dyDescent="0.25">
      <c r="A1179" s="78"/>
      <c r="B1179" s="25"/>
      <c r="C1179" s="79"/>
      <c r="D1179" s="74"/>
      <c r="E1179" s="77"/>
      <c r="F1179" s="78"/>
      <c r="G1179" s="78"/>
      <c r="H1179" s="78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</row>
    <row r="1180" spans="1:21" x14ac:dyDescent="0.25">
      <c r="A1180" s="78"/>
      <c r="B1180" s="25"/>
      <c r="C1180" s="79"/>
      <c r="D1180" s="74"/>
      <c r="E1180" s="77"/>
      <c r="F1180" s="78"/>
      <c r="G1180" s="78"/>
      <c r="H1180" s="78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</row>
    <row r="1181" spans="1:21" x14ac:dyDescent="0.25">
      <c r="A1181" s="78"/>
      <c r="B1181" s="25"/>
      <c r="C1181" s="79"/>
      <c r="D1181" s="74"/>
      <c r="E1181" s="77"/>
      <c r="F1181" s="78"/>
      <c r="G1181" s="78"/>
      <c r="H1181" s="78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</row>
    <row r="1182" spans="1:21" x14ac:dyDescent="0.25">
      <c r="A1182" s="78"/>
      <c r="B1182" s="25"/>
      <c r="C1182" s="79"/>
      <c r="D1182" s="74"/>
      <c r="E1182" s="77"/>
      <c r="F1182" s="78"/>
      <c r="G1182" s="78"/>
      <c r="H1182" s="78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</row>
    <row r="1183" spans="1:21" x14ac:dyDescent="0.25">
      <c r="A1183" s="78"/>
      <c r="B1183" s="25"/>
      <c r="C1183" s="79"/>
      <c r="D1183" s="74"/>
      <c r="E1183" s="77"/>
      <c r="F1183" s="78"/>
      <c r="G1183" s="78"/>
      <c r="H1183" s="78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</row>
    <row r="1184" spans="1:21" x14ac:dyDescent="0.25">
      <c r="A1184" s="78"/>
      <c r="B1184" s="25"/>
      <c r="C1184" s="79"/>
      <c r="D1184" s="74"/>
      <c r="E1184" s="77"/>
      <c r="F1184" s="78"/>
      <c r="G1184" s="78"/>
      <c r="H1184" s="78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</row>
    <row r="1185" spans="1:21" x14ac:dyDescent="0.25">
      <c r="A1185" s="78"/>
      <c r="B1185" s="25"/>
      <c r="C1185" s="79"/>
      <c r="D1185" s="74"/>
      <c r="E1185" s="77"/>
      <c r="F1185" s="78"/>
      <c r="G1185" s="78"/>
      <c r="H1185" s="78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</row>
    <row r="1186" spans="1:21" x14ac:dyDescent="0.25">
      <c r="A1186" s="78"/>
      <c r="B1186" s="25"/>
      <c r="C1186" s="79"/>
      <c r="D1186" s="74"/>
      <c r="E1186" s="77"/>
      <c r="F1186" s="78"/>
      <c r="G1186" s="78"/>
      <c r="H1186" s="78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</row>
    <row r="1187" spans="1:21" x14ac:dyDescent="0.25">
      <c r="A1187" s="78"/>
      <c r="B1187" s="25"/>
      <c r="C1187" s="79"/>
      <c r="D1187" s="74"/>
      <c r="E1187" s="77"/>
      <c r="F1187" s="78"/>
      <c r="G1187" s="78"/>
      <c r="H1187" s="78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</row>
    <row r="1188" spans="1:21" x14ac:dyDescent="0.25">
      <c r="A1188" s="78"/>
      <c r="B1188" s="25"/>
      <c r="C1188" s="79"/>
      <c r="D1188" s="74"/>
      <c r="E1188" s="77"/>
      <c r="F1188" s="78"/>
      <c r="G1188" s="78"/>
      <c r="H1188" s="78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</row>
    <row r="1189" spans="1:21" x14ac:dyDescent="0.25">
      <c r="A1189" s="78"/>
      <c r="B1189" s="25"/>
      <c r="C1189" s="79"/>
      <c r="D1189" s="74"/>
      <c r="E1189" s="77"/>
      <c r="F1189" s="78"/>
      <c r="G1189" s="78"/>
      <c r="H1189" s="78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</row>
    <row r="1190" spans="1:21" x14ac:dyDescent="0.25">
      <c r="A1190" s="78"/>
      <c r="B1190" s="25"/>
      <c r="C1190" s="79"/>
      <c r="D1190" s="74"/>
      <c r="E1190" s="77"/>
      <c r="F1190" s="78"/>
      <c r="G1190" s="78"/>
      <c r="H1190" s="78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</row>
    <row r="1191" spans="1:21" x14ac:dyDescent="0.25">
      <c r="A1191" s="78"/>
      <c r="B1191" s="25"/>
      <c r="C1191" s="79"/>
      <c r="D1191" s="74"/>
      <c r="E1191" s="77"/>
      <c r="F1191" s="78"/>
      <c r="G1191" s="78"/>
      <c r="H1191" s="78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</row>
    <row r="1192" spans="1:21" x14ac:dyDescent="0.25">
      <c r="A1192" s="78"/>
      <c r="B1192" s="25"/>
      <c r="C1192" s="79"/>
      <c r="D1192" s="74"/>
      <c r="E1192" s="77"/>
      <c r="F1192" s="78"/>
      <c r="G1192" s="78"/>
      <c r="H1192" s="78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</row>
    <row r="1193" spans="1:21" x14ac:dyDescent="0.25">
      <c r="A1193" s="78"/>
      <c r="B1193" s="25"/>
      <c r="C1193" s="79"/>
      <c r="D1193" s="74"/>
      <c r="E1193" s="77"/>
      <c r="F1193" s="78"/>
      <c r="G1193" s="78"/>
      <c r="H1193" s="78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</row>
    <row r="1194" spans="1:21" x14ac:dyDescent="0.25">
      <c r="A1194" s="78"/>
      <c r="B1194" s="25"/>
      <c r="C1194" s="79"/>
      <c r="D1194" s="74"/>
      <c r="E1194" s="77"/>
      <c r="F1194" s="78"/>
      <c r="G1194" s="78"/>
      <c r="H1194" s="78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</row>
    <row r="1195" spans="1:21" x14ac:dyDescent="0.25">
      <c r="A1195" s="78"/>
      <c r="B1195" s="25"/>
      <c r="C1195" s="79"/>
      <c r="D1195" s="74"/>
      <c r="E1195" s="77"/>
      <c r="F1195" s="78"/>
      <c r="G1195" s="78"/>
      <c r="H1195" s="78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</row>
    <row r="1196" spans="1:21" x14ac:dyDescent="0.25">
      <c r="A1196" s="78"/>
      <c r="B1196" s="25"/>
      <c r="C1196" s="79"/>
      <c r="D1196" s="74"/>
      <c r="E1196" s="77"/>
      <c r="F1196" s="78"/>
      <c r="G1196" s="78"/>
      <c r="H1196" s="78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</row>
    <row r="1197" spans="1:21" x14ac:dyDescent="0.25">
      <c r="A1197" s="78"/>
      <c r="B1197" s="25"/>
      <c r="C1197" s="79"/>
      <c r="D1197" s="74"/>
      <c r="E1197" s="77"/>
      <c r="F1197" s="78"/>
      <c r="G1197" s="78"/>
      <c r="H1197" s="78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</row>
    <row r="1198" spans="1:21" x14ac:dyDescent="0.25">
      <c r="A1198" s="78"/>
      <c r="B1198" s="25"/>
      <c r="C1198" s="79"/>
      <c r="D1198" s="74"/>
      <c r="E1198" s="77"/>
      <c r="F1198" s="78"/>
      <c r="G1198" s="78"/>
      <c r="H1198" s="78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</row>
    <row r="1199" spans="1:21" x14ac:dyDescent="0.25">
      <c r="A1199" s="78"/>
      <c r="B1199" s="25"/>
      <c r="C1199" s="79"/>
      <c r="D1199" s="74"/>
      <c r="E1199" s="77"/>
      <c r="F1199" s="78"/>
      <c r="G1199" s="78"/>
      <c r="H1199" s="78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</row>
    <row r="1200" spans="1:21" x14ac:dyDescent="0.25">
      <c r="A1200" s="78"/>
      <c r="B1200" s="25"/>
      <c r="C1200" s="79"/>
      <c r="D1200" s="74"/>
      <c r="E1200" s="77"/>
      <c r="F1200" s="78"/>
      <c r="G1200" s="78"/>
      <c r="H1200" s="78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</row>
    <row r="1201" spans="1:21" x14ac:dyDescent="0.25">
      <c r="A1201" s="78"/>
      <c r="B1201" s="25"/>
      <c r="C1201" s="79"/>
      <c r="D1201" s="74"/>
      <c r="E1201" s="77"/>
      <c r="F1201" s="78"/>
      <c r="G1201" s="78"/>
      <c r="H1201" s="78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</row>
    <row r="1202" spans="1:21" x14ac:dyDescent="0.25">
      <c r="A1202" s="78"/>
      <c r="B1202" s="25"/>
      <c r="C1202" s="79"/>
      <c r="D1202" s="74"/>
      <c r="E1202" s="77"/>
      <c r="F1202" s="78"/>
      <c r="G1202" s="78"/>
      <c r="H1202" s="78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</row>
    <row r="1203" spans="1:21" x14ac:dyDescent="0.25">
      <c r="A1203" s="78"/>
      <c r="B1203" s="25"/>
      <c r="C1203" s="79"/>
      <c r="D1203" s="74"/>
      <c r="E1203" s="77"/>
      <c r="F1203" s="78"/>
      <c r="G1203" s="78"/>
      <c r="H1203" s="78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</row>
    <row r="1204" spans="1:21" x14ac:dyDescent="0.25">
      <c r="A1204" s="78"/>
      <c r="B1204" s="25"/>
      <c r="C1204" s="79"/>
      <c r="D1204" s="74"/>
      <c r="E1204" s="77"/>
      <c r="F1204" s="78"/>
      <c r="G1204" s="78"/>
      <c r="H1204" s="78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</row>
    <row r="1205" spans="1:21" x14ac:dyDescent="0.25">
      <c r="A1205" s="78"/>
      <c r="B1205" s="25"/>
      <c r="C1205" s="79"/>
      <c r="D1205" s="74"/>
      <c r="E1205" s="77"/>
      <c r="F1205" s="78"/>
      <c r="G1205" s="78"/>
      <c r="H1205" s="78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</row>
    <row r="1206" spans="1:21" x14ac:dyDescent="0.25">
      <c r="A1206" s="78"/>
      <c r="B1206" s="25"/>
      <c r="C1206" s="79"/>
      <c r="D1206" s="74"/>
      <c r="E1206" s="77"/>
      <c r="F1206" s="78"/>
      <c r="G1206" s="78"/>
      <c r="H1206" s="78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</row>
    <row r="1207" spans="1:21" x14ac:dyDescent="0.25">
      <c r="A1207" s="78"/>
      <c r="B1207" s="25"/>
      <c r="C1207" s="79"/>
      <c r="D1207" s="74"/>
      <c r="E1207" s="77"/>
      <c r="F1207" s="78"/>
      <c r="G1207" s="78"/>
      <c r="H1207" s="78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</row>
    <row r="1208" spans="1:21" x14ac:dyDescent="0.25">
      <c r="A1208" s="78"/>
      <c r="B1208" s="25"/>
      <c r="C1208" s="79"/>
      <c r="D1208" s="74"/>
      <c r="E1208" s="77"/>
      <c r="F1208" s="78"/>
      <c r="G1208" s="78"/>
      <c r="H1208" s="78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</row>
    <row r="1209" spans="1:21" x14ac:dyDescent="0.25">
      <c r="A1209" s="78"/>
      <c r="B1209" s="25"/>
      <c r="C1209" s="79"/>
      <c r="D1209" s="74"/>
      <c r="E1209" s="77"/>
      <c r="F1209" s="78"/>
      <c r="G1209" s="78"/>
      <c r="H1209" s="78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</row>
    <row r="1210" spans="1:21" x14ac:dyDescent="0.25">
      <c r="A1210" s="78"/>
      <c r="B1210" s="25"/>
      <c r="C1210" s="79"/>
      <c r="D1210" s="74"/>
      <c r="E1210" s="77"/>
      <c r="F1210" s="78"/>
      <c r="G1210" s="78"/>
      <c r="H1210" s="78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</row>
    <row r="1211" spans="1:21" x14ac:dyDescent="0.25">
      <c r="A1211" s="78"/>
      <c r="B1211" s="25"/>
      <c r="C1211" s="79"/>
      <c r="D1211" s="74"/>
      <c r="E1211" s="77"/>
      <c r="F1211" s="78"/>
      <c r="G1211" s="78"/>
      <c r="H1211" s="78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</row>
    <row r="1212" spans="1:21" x14ac:dyDescent="0.25">
      <c r="A1212" s="78"/>
      <c r="B1212" s="25"/>
      <c r="C1212" s="79"/>
      <c r="D1212" s="74"/>
      <c r="E1212" s="77"/>
      <c r="F1212" s="78"/>
      <c r="G1212" s="78"/>
      <c r="H1212" s="78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</row>
    <row r="1213" spans="1:21" x14ac:dyDescent="0.25">
      <c r="A1213" s="78"/>
      <c r="B1213" s="25"/>
      <c r="C1213" s="79"/>
      <c r="D1213" s="74"/>
      <c r="E1213" s="77"/>
      <c r="F1213" s="78"/>
      <c r="G1213" s="78"/>
      <c r="H1213" s="78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</row>
    <row r="1214" spans="1:21" x14ac:dyDescent="0.25">
      <c r="A1214" s="78"/>
      <c r="B1214" s="25"/>
      <c r="C1214" s="79"/>
      <c r="D1214" s="74"/>
      <c r="E1214" s="77"/>
      <c r="F1214" s="78"/>
      <c r="G1214" s="78"/>
      <c r="H1214" s="78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</row>
    <row r="1215" spans="1:21" x14ac:dyDescent="0.25">
      <c r="A1215" s="78"/>
      <c r="B1215" s="25"/>
      <c r="C1215" s="79"/>
      <c r="D1215" s="74"/>
      <c r="E1215" s="77"/>
      <c r="F1215" s="78"/>
      <c r="G1215" s="78"/>
      <c r="H1215" s="78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</row>
    <row r="1216" spans="1:21" x14ac:dyDescent="0.25">
      <c r="A1216" s="78"/>
      <c r="B1216" s="25"/>
      <c r="C1216" s="79"/>
      <c r="D1216" s="74"/>
      <c r="E1216" s="77"/>
      <c r="F1216" s="78"/>
      <c r="G1216" s="78"/>
      <c r="H1216" s="78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</row>
    <row r="1217" spans="1:21" x14ac:dyDescent="0.25">
      <c r="A1217" s="78"/>
      <c r="B1217" s="25"/>
      <c r="C1217" s="79"/>
      <c r="D1217" s="74"/>
      <c r="E1217" s="77"/>
      <c r="F1217" s="78"/>
      <c r="G1217" s="78"/>
      <c r="H1217" s="78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</row>
    <row r="1218" spans="1:21" x14ac:dyDescent="0.25">
      <c r="A1218" s="78"/>
      <c r="B1218" s="25"/>
      <c r="C1218" s="79"/>
      <c r="D1218" s="74"/>
      <c r="E1218" s="77"/>
      <c r="F1218" s="78"/>
      <c r="G1218" s="78"/>
      <c r="H1218" s="78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</row>
    <row r="1219" spans="1:21" x14ac:dyDescent="0.25">
      <c r="A1219" s="78"/>
      <c r="B1219" s="25"/>
      <c r="C1219" s="79"/>
      <c r="D1219" s="74"/>
      <c r="E1219" s="77"/>
      <c r="F1219" s="78"/>
      <c r="G1219" s="78"/>
      <c r="H1219" s="78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</row>
    <row r="1220" spans="1:21" x14ac:dyDescent="0.25">
      <c r="A1220" s="78"/>
      <c r="B1220" s="25"/>
      <c r="C1220" s="79"/>
      <c r="D1220" s="74"/>
      <c r="E1220" s="77"/>
      <c r="F1220" s="78"/>
      <c r="G1220" s="78"/>
      <c r="H1220" s="78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</row>
    <row r="1221" spans="1:21" x14ac:dyDescent="0.25">
      <c r="A1221" s="78"/>
      <c r="B1221" s="25"/>
      <c r="C1221" s="79"/>
      <c r="D1221" s="74"/>
      <c r="E1221" s="77"/>
      <c r="F1221" s="78"/>
      <c r="G1221" s="78"/>
      <c r="H1221" s="78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</row>
    <row r="1222" spans="1:21" x14ac:dyDescent="0.25">
      <c r="A1222" s="78"/>
      <c r="B1222" s="25"/>
      <c r="C1222" s="79"/>
      <c r="D1222" s="74"/>
      <c r="E1222" s="77"/>
      <c r="F1222" s="78"/>
      <c r="G1222" s="78"/>
      <c r="H1222" s="78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</row>
    <row r="1223" spans="1:21" x14ac:dyDescent="0.25">
      <c r="A1223" s="78"/>
      <c r="B1223" s="25"/>
      <c r="C1223" s="79"/>
      <c r="D1223" s="74"/>
      <c r="E1223" s="77"/>
      <c r="F1223" s="78"/>
      <c r="G1223" s="78"/>
      <c r="H1223" s="78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</row>
    <row r="1224" spans="1:21" x14ac:dyDescent="0.25">
      <c r="A1224" s="78"/>
      <c r="B1224" s="25"/>
      <c r="C1224" s="79"/>
      <c r="D1224" s="74"/>
      <c r="E1224" s="77"/>
      <c r="F1224" s="78"/>
      <c r="G1224" s="78"/>
      <c r="H1224" s="78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</row>
    <row r="1225" spans="1:21" x14ac:dyDescent="0.25">
      <c r="A1225" s="78"/>
      <c r="B1225" s="25"/>
      <c r="C1225" s="79"/>
      <c r="D1225" s="74"/>
      <c r="E1225" s="77"/>
      <c r="F1225" s="78"/>
      <c r="G1225" s="78"/>
      <c r="H1225" s="78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</row>
    <row r="1226" spans="1:21" x14ac:dyDescent="0.25">
      <c r="A1226" s="78"/>
      <c r="B1226" s="25"/>
      <c r="C1226" s="79"/>
      <c r="D1226" s="74"/>
      <c r="E1226" s="77"/>
      <c r="F1226" s="78"/>
      <c r="G1226" s="78"/>
      <c r="H1226" s="78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</row>
    <row r="1227" spans="1:21" x14ac:dyDescent="0.25">
      <c r="A1227" s="78"/>
      <c r="B1227" s="25"/>
      <c r="C1227" s="79"/>
      <c r="D1227" s="74"/>
      <c r="E1227" s="77"/>
      <c r="F1227" s="78"/>
      <c r="G1227" s="78"/>
      <c r="H1227" s="78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</row>
    <row r="1228" spans="1:21" x14ac:dyDescent="0.25">
      <c r="A1228" s="78"/>
      <c r="B1228" s="25"/>
      <c r="C1228" s="79"/>
      <c r="D1228" s="74"/>
      <c r="E1228" s="77"/>
      <c r="F1228" s="78"/>
      <c r="G1228" s="78"/>
      <c r="H1228" s="78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</row>
    <row r="1229" spans="1:21" x14ac:dyDescent="0.25">
      <c r="A1229" s="78"/>
      <c r="B1229" s="25"/>
      <c r="C1229" s="79"/>
      <c r="D1229" s="74"/>
      <c r="E1229" s="77"/>
      <c r="F1229" s="78"/>
      <c r="G1229" s="78"/>
      <c r="H1229" s="78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</row>
    <row r="1230" spans="1:21" x14ac:dyDescent="0.25">
      <c r="A1230" s="78"/>
      <c r="B1230" s="25"/>
      <c r="C1230" s="79"/>
      <c r="D1230" s="74"/>
      <c r="E1230" s="77"/>
      <c r="F1230" s="78"/>
      <c r="G1230" s="78"/>
      <c r="H1230" s="78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</row>
    <row r="1231" spans="1:21" x14ac:dyDescent="0.25">
      <c r="A1231" s="78"/>
      <c r="B1231" s="25"/>
      <c r="C1231" s="79"/>
      <c r="D1231" s="74"/>
      <c r="E1231" s="77"/>
      <c r="F1231" s="78"/>
      <c r="G1231" s="78"/>
      <c r="H1231" s="78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</row>
    <row r="1232" spans="1:21" x14ac:dyDescent="0.25">
      <c r="A1232" s="78"/>
      <c r="B1232" s="25"/>
      <c r="C1232" s="79"/>
      <c r="D1232" s="74"/>
      <c r="E1232" s="77"/>
      <c r="F1232" s="78"/>
      <c r="G1232" s="78"/>
      <c r="H1232" s="78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</row>
    <row r="1233" spans="1:21" x14ac:dyDescent="0.25">
      <c r="A1233" s="78"/>
      <c r="B1233" s="25"/>
      <c r="C1233" s="79"/>
      <c r="D1233" s="74"/>
      <c r="E1233" s="77"/>
      <c r="F1233" s="78"/>
      <c r="G1233" s="78"/>
      <c r="H1233" s="78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</row>
    <row r="1234" spans="1:21" x14ac:dyDescent="0.25">
      <c r="A1234" s="78"/>
      <c r="B1234" s="25"/>
      <c r="C1234" s="79"/>
      <c r="D1234" s="74"/>
      <c r="E1234" s="77"/>
      <c r="F1234" s="78"/>
      <c r="G1234" s="78"/>
      <c r="H1234" s="78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</row>
    <row r="1235" spans="1:21" x14ac:dyDescent="0.25">
      <c r="A1235" s="78"/>
      <c r="B1235" s="25"/>
      <c r="C1235" s="79"/>
      <c r="D1235" s="74"/>
      <c r="E1235" s="77"/>
      <c r="F1235" s="78"/>
      <c r="G1235" s="78"/>
      <c r="H1235" s="78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</row>
    <row r="1236" spans="1:21" x14ac:dyDescent="0.25">
      <c r="A1236" s="78"/>
      <c r="B1236" s="25"/>
      <c r="C1236" s="79"/>
      <c r="D1236" s="74"/>
      <c r="E1236" s="77"/>
      <c r="F1236" s="78"/>
      <c r="G1236" s="78"/>
      <c r="H1236" s="78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</row>
    <row r="1237" spans="1:21" x14ac:dyDescent="0.25">
      <c r="A1237" s="78"/>
      <c r="B1237" s="25"/>
      <c r="C1237" s="79"/>
      <c r="D1237" s="74"/>
      <c r="E1237" s="77"/>
      <c r="F1237" s="78"/>
      <c r="G1237" s="78"/>
      <c r="H1237" s="78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</row>
    <row r="1238" spans="1:21" x14ac:dyDescent="0.25">
      <c r="A1238" s="78"/>
      <c r="B1238" s="25"/>
      <c r="C1238" s="79"/>
      <c r="D1238" s="74"/>
      <c r="E1238" s="77"/>
      <c r="F1238" s="78"/>
      <c r="G1238" s="78"/>
      <c r="H1238" s="78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</row>
    <row r="1239" spans="1:21" x14ac:dyDescent="0.25">
      <c r="A1239" s="78"/>
      <c r="B1239" s="25"/>
      <c r="C1239" s="79"/>
      <c r="D1239" s="74"/>
      <c r="E1239" s="77"/>
      <c r="F1239" s="78"/>
      <c r="G1239" s="78"/>
      <c r="H1239" s="78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</row>
    <row r="1240" spans="1:21" x14ac:dyDescent="0.25">
      <c r="A1240" s="78"/>
      <c r="B1240" s="25"/>
      <c r="C1240" s="79"/>
      <c r="D1240" s="74"/>
      <c r="E1240" s="77"/>
      <c r="F1240" s="78"/>
      <c r="G1240" s="78"/>
      <c r="H1240" s="78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</row>
    <row r="1241" spans="1:21" x14ac:dyDescent="0.25">
      <c r="A1241" s="78"/>
      <c r="B1241" s="25"/>
      <c r="C1241" s="79"/>
      <c r="D1241" s="74"/>
      <c r="E1241" s="77"/>
      <c r="F1241" s="78"/>
      <c r="G1241" s="78"/>
      <c r="H1241" s="78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</row>
    <row r="1242" spans="1:21" x14ac:dyDescent="0.25">
      <c r="A1242" s="78"/>
      <c r="B1242" s="25"/>
      <c r="C1242" s="79"/>
      <c r="D1242" s="74"/>
      <c r="E1242" s="77"/>
      <c r="F1242" s="78"/>
      <c r="G1242" s="78"/>
      <c r="H1242" s="78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</row>
    <row r="1243" spans="1:21" x14ac:dyDescent="0.25">
      <c r="A1243" s="78"/>
      <c r="B1243" s="25"/>
      <c r="C1243" s="79"/>
      <c r="D1243" s="74"/>
      <c r="E1243" s="77"/>
      <c r="F1243" s="78"/>
      <c r="G1243" s="78"/>
      <c r="H1243" s="78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</row>
    <row r="1244" spans="1:21" x14ac:dyDescent="0.25">
      <c r="A1244" s="78"/>
      <c r="B1244" s="25"/>
      <c r="C1244" s="79"/>
      <c r="D1244" s="74"/>
      <c r="E1244" s="77"/>
      <c r="F1244" s="78"/>
      <c r="G1244" s="78"/>
      <c r="H1244" s="78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</row>
    <row r="1245" spans="1:21" x14ac:dyDescent="0.25">
      <c r="A1245" s="78"/>
      <c r="B1245" s="25"/>
      <c r="C1245" s="79"/>
      <c r="D1245" s="74"/>
      <c r="E1245" s="77"/>
      <c r="F1245" s="78"/>
      <c r="G1245" s="78"/>
      <c r="H1245" s="78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</row>
    <row r="1246" spans="1:21" x14ac:dyDescent="0.25">
      <c r="A1246" s="78"/>
      <c r="B1246" s="25"/>
      <c r="C1246" s="79"/>
      <c r="D1246" s="74"/>
      <c r="E1246" s="77"/>
      <c r="F1246" s="78"/>
      <c r="G1246" s="78"/>
      <c r="H1246" s="78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</row>
    <row r="1247" spans="1:21" x14ac:dyDescent="0.25">
      <c r="A1247" s="78"/>
      <c r="B1247" s="25"/>
      <c r="C1247" s="79"/>
      <c r="D1247" s="74"/>
      <c r="E1247" s="77"/>
      <c r="F1247" s="78"/>
      <c r="G1247" s="78"/>
      <c r="H1247" s="78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</row>
    <row r="1248" spans="1:21" x14ac:dyDescent="0.25">
      <c r="A1248" s="78"/>
      <c r="B1248" s="25"/>
      <c r="C1248" s="79"/>
      <c r="D1248" s="74"/>
      <c r="E1248" s="77"/>
      <c r="F1248" s="78"/>
      <c r="G1248" s="78"/>
      <c r="H1248" s="78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</row>
    <row r="1249" spans="1:21" x14ac:dyDescent="0.25">
      <c r="A1249" s="78"/>
      <c r="B1249" s="25"/>
      <c r="C1249" s="79"/>
      <c r="D1249" s="74"/>
      <c r="E1249" s="77"/>
      <c r="F1249" s="78"/>
      <c r="G1249" s="78"/>
      <c r="H1249" s="78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</row>
    <row r="1250" spans="1:21" x14ac:dyDescent="0.25">
      <c r="A1250" s="78"/>
      <c r="B1250" s="25"/>
      <c r="C1250" s="79"/>
      <c r="D1250" s="74"/>
      <c r="E1250" s="77"/>
      <c r="F1250" s="78"/>
      <c r="G1250" s="78"/>
      <c r="H1250" s="78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</row>
    <row r="1251" spans="1:21" x14ac:dyDescent="0.25">
      <c r="A1251" s="78"/>
      <c r="B1251" s="25"/>
      <c r="C1251" s="79"/>
      <c r="D1251" s="74"/>
      <c r="E1251" s="77"/>
      <c r="F1251" s="78"/>
      <c r="G1251" s="78"/>
      <c r="H1251" s="78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</row>
    <row r="1252" spans="1:21" x14ac:dyDescent="0.25">
      <c r="A1252" s="78"/>
      <c r="B1252" s="25"/>
      <c r="C1252" s="79"/>
      <c r="D1252" s="74"/>
      <c r="E1252" s="77"/>
      <c r="F1252" s="78"/>
      <c r="G1252" s="78"/>
      <c r="H1252" s="78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</row>
    <row r="1253" spans="1:21" x14ac:dyDescent="0.25">
      <c r="A1253" s="78"/>
      <c r="B1253" s="25"/>
      <c r="C1253" s="79"/>
      <c r="D1253" s="74"/>
      <c r="E1253" s="77"/>
      <c r="F1253" s="78"/>
      <c r="G1253" s="78"/>
      <c r="H1253" s="78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</row>
    <row r="1254" spans="1:21" x14ac:dyDescent="0.25">
      <c r="A1254" s="78"/>
      <c r="B1254" s="25"/>
      <c r="C1254" s="79"/>
      <c r="D1254" s="74"/>
      <c r="E1254" s="77"/>
      <c r="F1254" s="78"/>
      <c r="G1254" s="78"/>
      <c r="H1254" s="78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</row>
    <row r="1255" spans="1:21" x14ac:dyDescent="0.25">
      <c r="A1255" s="78"/>
      <c r="B1255" s="25"/>
      <c r="C1255" s="79"/>
      <c r="D1255" s="74"/>
      <c r="E1255" s="77"/>
      <c r="F1255" s="78"/>
      <c r="G1255" s="78"/>
      <c r="H1255" s="78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</row>
    <row r="1256" spans="1:21" x14ac:dyDescent="0.25">
      <c r="A1256" s="78"/>
      <c r="B1256" s="25"/>
      <c r="C1256" s="79"/>
      <c r="D1256" s="74"/>
      <c r="E1256" s="77"/>
      <c r="F1256" s="78"/>
      <c r="G1256" s="78"/>
      <c r="H1256" s="78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</row>
    <row r="1257" spans="1:21" x14ac:dyDescent="0.25">
      <c r="A1257" s="78"/>
      <c r="B1257" s="25"/>
      <c r="C1257" s="79"/>
      <c r="D1257" s="74"/>
      <c r="E1257" s="77"/>
      <c r="F1257" s="78"/>
      <c r="G1257" s="78"/>
      <c r="H1257" s="78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</row>
    <row r="1258" spans="1:21" x14ac:dyDescent="0.25">
      <c r="A1258" s="78"/>
      <c r="B1258" s="25"/>
      <c r="C1258" s="79"/>
      <c r="D1258" s="74"/>
      <c r="E1258" s="77"/>
      <c r="F1258" s="78"/>
      <c r="G1258" s="78"/>
      <c r="H1258" s="78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</row>
    <row r="1259" spans="1:21" x14ac:dyDescent="0.25">
      <c r="A1259" s="78"/>
      <c r="B1259" s="25"/>
      <c r="C1259" s="79"/>
      <c r="D1259" s="74"/>
      <c r="E1259" s="77"/>
      <c r="F1259" s="78"/>
      <c r="G1259" s="78"/>
      <c r="H1259" s="78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</row>
    <row r="1260" spans="1:21" x14ac:dyDescent="0.25">
      <c r="A1260" s="78"/>
      <c r="B1260" s="25"/>
      <c r="C1260" s="79"/>
      <c r="D1260" s="74"/>
      <c r="E1260" s="77"/>
      <c r="F1260" s="78"/>
      <c r="G1260" s="78"/>
      <c r="H1260" s="78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</row>
    <row r="1261" spans="1:21" x14ac:dyDescent="0.25">
      <c r="A1261" s="78"/>
      <c r="B1261" s="25"/>
      <c r="C1261" s="79"/>
      <c r="D1261" s="74"/>
      <c r="E1261" s="77"/>
      <c r="F1261" s="78"/>
      <c r="G1261" s="78"/>
      <c r="H1261" s="78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</row>
    <row r="1262" spans="1:21" x14ac:dyDescent="0.25">
      <c r="A1262" s="78"/>
      <c r="B1262" s="25"/>
      <c r="C1262" s="79"/>
      <c r="D1262" s="74"/>
      <c r="E1262" s="77"/>
      <c r="F1262" s="78"/>
      <c r="G1262" s="78"/>
      <c r="H1262" s="78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</row>
    <row r="1263" spans="1:21" x14ac:dyDescent="0.25">
      <c r="A1263" s="78"/>
      <c r="B1263" s="25"/>
      <c r="C1263" s="79"/>
      <c r="D1263" s="74"/>
      <c r="E1263" s="77"/>
      <c r="F1263" s="78"/>
      <c r="G1263" s="78"/>
      <c r="H1263" s="78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</row>
    <row r="1264" spans="1:21" x14ac:dyDescent="0.25">
      <c r="A1264" s="78"/>
      <c r="B1264" s="25"/>
      <c r="C1264" s="79"/>
      <c r="D1264" s="74"/>
      <c r="E1264" s="77"/>
      <c r="F1264" s="78"/>
      <c r="G1264" s="78"/>
      <c r="H1264" s="78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</row>
    <row r="1265" spans="1:21" x14ac:dyDescent="0.25">
      <c r="A1265" s="78"/>
      <c r="B1265" s="25"/>
      <c r="C1265" s="79"/>
      <c r="D1265" s="74"/>
      <c r="E1265" s="77"/>
      <c r="F1265" s="78"/>
      <c r="G1265" s="78"/>
      <c r="H1265" s="78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</row>
    <row r="1266" spans="1:21" x14ac:dyDescent="0.25">
      <c r="A1266" s="78"/>
      <c r="B1266" s="25"/>
      <c r="C1266" s="79"/>
      <c r="D1266" s="74"/>
      <c r="E1266" s="77"/>
      <c r="F1266" s="78"/>
      <c r="G1266" s="78"/>
      <c r="H1266" s="78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</row>
    <row r="1267" spans="1:21" x14ac:dyDescent="0.25">
      <c r="A1267" s="78"/>
      <c r="B1267" s="25"/>
      <c r="C1267" s="79"/>
      <c r="D1267" s="74"/>
      <c r="E1267" s="77"/>
      <c r="F1267" s="78"/>
      <c r="G1267" s="78"/>
      <c r="H1267" s="78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</row>
    <row r="1268" spans="1:21" x14ac:dyDescent="0.25">
      <c r="A1268" s="78"/>
      <c r="B1268" s="25"/>
      <c r="C1268" s="79"/>
      <c r="D1268" s="74"/>
      <c r="E1268" s="77"/>
      <c r="F1268" s="78"/>
      <c r="G1268" s="78"/>
      <c r="H1268" s="78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</row>
    <row r="1269" spans="1:21" x14ac:dyDescent="0.25">
      <c r="A1269" s="78"/>
      <c r="B1269" s="25"/>
      <c r="C1269" s="79"/>
      <c r="D1269" s="74"/>
      <c r="E1269" s="77"/>
      <c r="F1269" s="78"/>
      <c r="G1269" s="78"/>
      <c r="H1269" s="78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</row>
    <row r="1270" spans="1:21" x14ac:dyDescent="0.25">
      <c r="A1270" s="78"/>
      <c r="B1270" s="25"/>
      <c r="C1270" s="79"/>
      <c r="D1270" s="74"/>
      <c r="E1270" s="77"/>
      <c r="F1270" s="78"/>
      <c r="G1270" s="78"/>
      <c r="H1270" s="78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</row>
    <row r="1271" spans="1:21" x14ac:dyDescent="0.25">
      <c r="A1271" s="78"/>
      <c r="B1271" s="25"/>
      <c r="C1271" s="79"/>
      <c r="D1271" s="74"/>
      <c r="E1271" s="77"/>
      <c r="F1271" s="78"/>
      <c r="G1271" s="78"/>
      <c r="H1271" s="78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</row>
    <row r="1272" spans="1:21" x14ac:dyDescent="0.25">
      <c r="A1272" s="78"/>
      <c r="B1272" s="25"/>
      <c r="C1272" s="79"/>
      <c r="D1272" s="74"/>
      <c r="E1272" s="77"/>
      <c r="F1272" s="78"/>
      <c r="G1272" s="78"/>
      <c r="H1272" s="78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</row>
    <row r="1273" spans="1:21" x14ac:dyDescent="0.25">
      <c r="A1273" s="78"/>
      <c r="B1273" s="25"/>
      <c r="C1273" s="79"/>
      <c r="D1273" s="74"/>
      <c r="E1273" s="77"/>
      <c r="F1273" s="78"/>
      <c r="G1273" s="78"/>
      <c r="H1273" s="78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</row>
    <row r="1274" spans="1:21" x14ac:dyDescent="0.25">
      <c r="A1274" s="78"/>
      <c r="B1274" s="25"/>
      <c r="C1274" s="79"/>
      <c r="D1274" s="74"/>
      <c r="E1274" s="77"/>
      <c r="F1274" s="78"/>
      <c r="G1274" s="78"/>
      <c r="H1274" s="78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</row>
    <row r="1275" spans="1:21" x14ac:dyDescent="0.25">
      <c r="A1275" s="78"/>
      <c r="B1275" s="25"/>
      <c r="C1275" s="79"/>
      <c r="D1275" s="74"/>
      <c r="E1275" s="77"/>
      <c r="F1275" s="78"/>
      <c r="G1275" s="78"/>
      <c r="H1275" s="78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</row>
    <row r="1276" spans="1:21" x14ac:dyDescent="0.25">
      <c r="A1276" s="78"/>
      <c r="B1276" s="25"/>
      <c r="C1276" s="79"/>
      <c r="D1276" s="74"/>
      <c r="E1276" s="77"/>
      <c r="F1276" s="78"/>
      <c r="G1276" s="78"/>
      <c r="H1276" s="78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</row>
    <row r="1277" spans="1:21" x14ac:dyDescent="0.25">
      <c r="A1277" s="78"/>
      <c r="B1277" s="25"/>
      <c r="C1277" s="79"/>
      <c r="D1277" s="74"/>
      <c r="E1277" s="77"/>
      <c r="F1277" s="78"/>
      <c r="G1277" s="78"/>
      <c r="H1277" s="78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</row>
    <row r="1278" spans="1:21" x14ac:dyDescent="0.25">
      <c r="A1278" s="78"/>
      <c r="B1278" s="25"/>
      <c r="C1278" s="79"/>
      <c r="D1278" s="74"/>
      <c r="E1278" s="77"/>
      <c r="F1278" s="78"/>
      <c r="G1278" s="78"/>
      <c r="H1278" s="78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</row>
    <row r="1279" spans="1:21" x14ac:dyDescent="0.25">
      <c r="A1279" s="78"/>
      <c r="B1279" s="25"/>
      <c r="C1279" s="79"/>
      <c r="D1279" s="74"/>
      <c r="E1279" s="77"/>
      <c r="F1279" s="78"/>
      <c r="G1279" s="78"/>
      <c r="H1279" s="78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</row>
    <row r="1280" spans="1:21" x14ac:dyDescent="0.25">
      <c r="A1280" s="78"/>
      <c r="B1280" s="25"/>
      <c r="C1280" s="79"/>
      <c r="D1280" s="74"/>
      <c r="E1280" s="77"/>
      <c r="F1280" s="78"/>
      <c r="G1280" s="78"/>
      <c r="H1280" s="78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</row>
    <row r="1281" spans="1:21" x14ac:dyDescent="0.25">
      <c r="A1281" s="78"/>
      <c r="B1281" s="25"/>
      <c r="C1281" s="79"/>
      <c r="D1281" s="74"/>
      <c r="E1281" s="77"/>
      <c r="F1281" s="78"/>
      <c r="G1281" s="78"/>
      <c r="H1281" s="78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</row>
    <row r="1282" spans="1:21" x14ac:dyDescent="0.25">
      <c r="A1282" s="78"/>
      <c r="B1282" s="25"/>
      <c r="C1282" s="79"/>
      <c r="D1282" s="74"/>
      <c r="E1282" s="77"/>
      <c r="F1282" s="78"/>
      <c r="G1282" s="78"/>
      <c r="H1282" s="78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</row>
    <row r="1283" spans="1:21" x14ac:dyDescent="0.25">
      <c r="A1283" s="78"/>
      <c r="B1283" s="25"/>
      <c r="C1283" s="79"/>
      <c r="D1283" s="74"/>
      <c r="E1283" s="77"/>
      <c r="F1283" s="78"/>
      <c r="G1283" s="78"/>
      <c r="H1283" s="78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</row>
    <row r="1284" spans="1:21" x14ac:dyDescent="0.25">
      <c r="A1284" s="78"/>
      <c r="B1284" s="25"/>
      <c r="C1284" s="79"/>
      <c r="D1284" s="74"/>
      <c r="E1284" s="77"/>
      <c r="F1284" s="78"/>
      <c r="G1284" s="78"/>
      <c r="H1284" s="78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</row>
    <row r="1285" spans="1:21" x14ac:dyDescent="0.25">
      <c r="A1285" s="78"/>
      <c r="B1285" s="25"/>
      <c r="C1285" s="79"/>
      <c r="D1285" s="74"/>
      <c r="E1285" s="77"/>
      <c r="F1285" s="78"/>
      <c r="G1285" s="78"/>
      <c r="H1285" s="78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</row>
    <row r="1286" spans="1:21" x14ac:dyDescent="0.25">
      <c r="A1286" s="78"/>
      <c r="B1286" s="25"/>
      <c r="C1286" s="79"/>
      <c r="D1286" s="74"/>
      <c r="E1286" s="77"/>
      <c r="F1286" s="78"/>
      <c r="G1286" s="78"/>
      <c r="H1286" s="78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</row>
    <row r="1287" spans="1:21" x14ac:dyDescent="0.25">
      <c r="A1287" s="78"/>
      <c r="B1287" s="25"/>
      <c r="C1287" s="79"/>
      <c r="D1287" s="74"/>
      <c r="E1287" s="77"/>
      <c r="F1287" s="78"/>
      <c r="G1287" s="78"/>
      <c r="H1287" s="78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</row>
    <row r="1288" spans="1:21" x14ac:dyDescent="0.25">
      <c r="A1288" s="78"/>
      <c r="B1288" s="25"/>
      <c r="C1288" s="79"/>
      <c r="D1288" s="74"/>
      <c r="E1288" s="77"/>
      <c r="F1288" s="78"/>
      <c r="G1288" s="78"/>
      <c r="H1288" s="78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</row>
    <row r="1289" spans="1:21" x14ac:dyDescent="0.25">
      <c r="A1289" s="78"/>
      <c r="B1289" s="25"/>
      <c r="C1289" s="79"/>
      <c r="D1289" s="74"/>
      <c r="E1289" s="77"/>
      <c r="F1289" s="78"/>
      <c r="G1289" s="78"/>
      <c r="H1289" s="78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</row>
    <row r="1290" spans="1:21" x14ac:dyDescent="0.25">
      <c r="A1290" s="78"/>
      <c r="B1290" s="25"/>
      <c r="C1290" s="79"/>
      <c r="D1290" s="74"/>
      <c r="E1290" s="77"/>
      <c r="F1290" s="78"/>
      <c r="G1290" s="78"/>
      <c r="H1290" s="78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</row>
    <row r="1291" spans="1:21" x14ac:dyDescent="0.25">
      <c r="A1291" s="78"/>
      <c r="B1291" s="25"/>
      <c r="C1291" s="79"/>
      <c r="D1291" s="74"/>
      <c r="E1291" s="77"/>
      <c r="F1291" s="78"/>
      <c r="G1291" s="78"/>
      <c r="H1291" s="78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</row>
    <row r="1292" spans="1:21" x14ac:dyDescent="0.25">
      <c r="A1292" s="78"/>
      <c r="B1292" s="25"/>
      <c r="C1292" s="79"/>
      <c r="D1292" s="74"/>
      <c r="E1292" s="77"/>
      <c r="F1292" s="78"/>
      <c r="G1292" s="78"/>
      <c r="H1292" s="78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</row>
    <row r="1293" spans="1:21" x14ac:dyDescent="0.25">
      <c r="A1293" s="78"/>
      <c r="B1293" s="25"/>
      <c r="C1293" s="79"/>
      <c r="D1293" s="74"/>
      <c r="E1293" s="77"/>
      <c r="F1293" s="78"/>
      <c r="G1293" s="78"/>
      <c r="H1293" s="78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</row>
    <row r="1294" spans="1:21" x14ac:dyDescent="0.25">
      <c r="A1294" s="78"/>
      <c r="B1294" s="25"/>
      <c r="C1294" s="79"/>
      <c r="D1294" s="74"/>
      <c r="E1294" s="77"/>
      <c r="F1294" s="78"/>
      <c r="G1294" s="78"/>
      <c r="H1294" s="78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</row>
    <row r="1295" spans="1:21" x14ac:dyDescent="0.25">
      <c r="A1295" s="78"/>
      <c r="B1295" s="25"/>
      <c r="C1295" s="79"/>
      <c r="D1295" s="74"/>
      <c r="E1295" s="77"/>
      <c r="F1295" s="78"/>
      <c r="G1295" s="78"/>
      <c r="H1295" s="78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</row>
    <row r="1296" spans="1:21" x14ac:dyDescent="0.25">
      <c r="A1296" s="78"/>
      <c r="B1296" s="25"/>
      <c r="C1296" s="79"/>
      <c r="D1296" s="74"/>
      <c r="E1296" s="77"/>
      <c r="F1296" s="78"/>
      <c r="G1296" s="78"/>
      <c r="H1296" s="78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</row>
    <row r="1297" spans="1:21" x14ac:dyDescent="0.25">
      <c r="A1297" s="78"/>
      <c r="B1297" s="25"/>
      <c r="C1297" s="79"/>
      <c r="D1297" s="74"/>
      <c r="E1297" s="77"/>
      <c r="F1297" s="78"/>
      <c r="G1297" s="78"/>
      <c r="H1297" s="78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</row>
    <row r="1298" spans="1:21" x14ac:dyDescent="0.25">
      <c r="A1298" s="78"/>
      <c r="B1298" s="25"/>
      <c r="C1298" s="79"/>
      <c r="D1298" s="74"/>
      <c r="E1298" s="77"/>
      <c r="F1298" s="78"/>
      <c r="G1298" s="78"/>
      <c r="H1298" s="78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</row>
    <row r="1299" spans="1:21" x14ac:dyDescent="0.25">
      <c r="A1299" s="78"/>
      <c r="B1299" s="25"/>
      <c r="C1299" s="79"/>
      <c r="D1299" s="74"/>
      <c r="E1299" s="77"/>
      <c r="F1299" s="78"/>
      <c r="G1299" s="78"/>
      <c r="H1299" s="78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</row>
    <row r="1300" spans="1:21" x14ac:dyDescent="0.25">
      <c r="A1300" s="78"/>
      <c r="B1300" s="25"/>
      <c r="C1300" s="79"/>
      <c r="D1300" s="74"/>
      <c r="E1300" s="77"/>
      <c r="F1300" s="78"/>
      <c r="G1300" s="78"/>
      <c r="H1300" s="78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</row>
    <row r="1301" spans="1:21" x14ac:dyDescent="0.25">
      <c r="A1301" s="78"/>
      <c r="B1301" s="25"/>
      <c r="C1301" s="79"/>
      <c r="D1301" s="74"/>
      <c r="E1301" s="77"/>
      <c r="F1301" s="78"/>
      <c r="G1301" s="78"/>
      <c r="H1301" s="78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</row>
    <row r="1302" spans="1:21" x14ac:dyDescent="0.25">
      <c r="A1302" s="78"/>
      <c r="B1302" s="25"/>
      <c r="C1302" s="79"/>
      <c r="D1302" s="74"/>
      <c r="E1302" s="77"/>
      <c r="F1302" s="78"/>
      <c r="G1302" s="78"/>
      <c r="H1302" s="78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</row>
    <row r="1303" spans="1:21" x14ac:dyDescent="0.25">
      <c r="A1303" s="78"/>
      <c r="B1303" s="25"/>
      <c r="C1303" s="79"/>
      <c r="D1303" s="74"/>
      <c r="E1303" s="77"/>
      <c r="F1303" s="78"/>
      <c r="G1303" s="78"/>
      <c r="H1303" s="78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</row>
    <row r="1304" spans="1:21" x14ac:dyDescent="0.25">
      <c r="A1304" s="78"/>
      <c r="B1304" s="25"/>
      <c r="C1304" s="79"/>
      <c r="D1304" s="74"/>
      <c r="E1304" s="77"/>
      <c r="F1304" s="78"/>
      <c r="G1304" s="78"/>
      <c r="H1304" s="78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</row>
    <row r="1305" spans="1:21" x14ac:dyDescent="0.25">
      <c r="A1305" s="78"/>
      <c r="B1305" s="25"/>
      <c r="C1305" s="79"/>
      <c r="D1305" s="74"/>
      <c r="E1305" s="77"/>
      <c r="F1305" s="78"/>
      <c r="G1305" s="78"/>
      <c r="H1305" s="78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</row>
    <row r="1306" spans="1:21" x14ac:dyDescent="0.25">
      <c r="A1306" s="78"/>
      <c r="B1306" s="25"/>
      <c r="C1306" s="79"/>
      <c r="D1306" s="74"/>
      <c r="E1306" s="77"/>
      <c r="F1306" s="78"/>
      <c r="G1306" s="78"/>
      <c r="H1306" s="78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</row>
    <row r="1307" spans="1:21" x14ac:dyDescent="0.25">
      <c r="A1307" s="78"/>
      <c r="B1307" s="25"/>
      <c r="C1307" s="79"/>
      <c r="D1307" s="74"/>
      <c r="E1307" s="77"/>
      <c r="F1307" s="78"/>
      <c r="G1307" s="78"/>
      <c r="H1307" s="78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</row>
    <row r="1308" spans="1:21" x14ac:dyDescent="0.25">
      <c r="A1308" s="78"/>
      <c r="B1308" s="25"/>
      <c r="C1308" s="79"/>
      <c r="D1308" s="74"/>
      <c r="E1308" s="77"/>
      <c r="F1308" s="78"/>
      <c r="G1308" s="78"/>
      <c r="H1308" s="78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</row>
    <row r="1309" spans="1:21" x14ac:dyDescent="0.25">
      <c r="A1309" s="78"/>
      <c r="B1309" s="25"/>
      <c r="C1309" s="79"/>
      <c r="D1309" s="74"/>
      <c r="E1309" s="77"/>
      <c r="F1309" s="78"/>
      <c r="G1309" s="78"/>
      <c r="H1309" s="78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</row>
    <row r="1310" spans="1:21" x14ac:dyDescent="0.25">
      <c r="A1310" s="78"/>
      <c r="B1310" s="25"/>
      <c r="C1310" s="79"/>
      <c r="D1310" s="74"/>
      <c r="E1310" s="77"/>
      <c r="F1310" s="78"/>
      <c r="G1310" s="78"/>
      <c r="H1310" s="78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</row>
    <row r="1311" spans="1:21" x14ac:dyDescent="0.25">
      <c r="A1311" s="78"/>
      <c r="B1311" s="25"/>
      <c r="C1311" s="79"/>
      <c r="D1311" s="74"/>
      <c r="E1311" s="77"/>
      <c r="F1311" s="78"/>
      <c r="G1311" s="78"/>
      <c r="H1311" s="78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</row>
    <row r="1312" spans="1:21" x14ac:dyDescent="0.25">
      <c r="A1312" s="78"/>
      <c r="B1312" s="25"/>
      <c r="C1312" s="79"/>
      <c r="D1312" s="74"/>
      <c r="E1312" s="77"/>
      <c r="F1312" s="78"/>
      <c r="G1312" s="78"/>
      <c r="H1312" s="78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</row>
    <row r="1313" spans="1:21" x14ac:dyDescent="0.25">
      <c r="A1313" s="78"/>
      <c r="B1313" s="25"/>
      <c r="C1313" s="79"/>
      <c r="D1313" s="74"/>
      <c r="E1313" s="77"/>
      <c r="F1313" s="78"/>
      <c r="G1313" s="78"/>
      <c r="H1313" s="78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</row>
    <row r="1314" spans="1:21" x14ac:dyDescent="0.25">
      <c r="A1314" s="78"/>
      <c r="B1314" s="25"/>
      <c r="C1314" s="79"/>
      <c r="D1314" s="74"/>
      <c r="E1314" s="77"/>
      <c r="F1314" s="78"/>
      <c r="G1314" s="78"/>
      <c r="H1314" s="78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</row>
    <row r="1315" spans="1:21" x14ac:dyDescent="0.25">
      <c r="A1315" s="78"/>
      <c r="B1315" s="25"/>
      <c r="C1315" s="79"/>
      <c r="D1315" s="74"/>
      <c r="E1315" s="77"/>
      <c r="F1315" s="78"/>
      <c r="G1315" s="78"/>
      <c r="H1315" s="78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</row>
    <row r="1316" spans="1:21" x14ac:dyDescent="0.25">
      <c r="A1316" s="78"/>
      <c r="B1316" s="25"/>
      <c r="C1316" s="79"/>
      <c r="D1316" s="74"/>
      <c r="E1316" s="77"/>
      <c r="F1316" s="78"/>
      <c r="G1316" s="78"/>
      <c r="H1316" s="78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</row>
    <row r="1317" spans="1:21" x14ac:dyDescent="0.25">
      <c r="A1317" s="78"/>
      <c r="B1317" s="25"/>
      <c r="C1317" s="79"/>
      <c r="D1317" s="74"/>
      <c r="E1317" s="77"/>
      <c r="F1317" s="78"/>
      <c r="G1317" s="78"/>
      <c r="H1317" s="78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</row>
    <row r="1318" spans="1:21" x14ac:dyDescent="0.25">
      <c r="A1318" s="78"/>
      <c r="B1318" s="25"/>
      <c r="C1318" s="79"/>
      <c r="D1318" s="74"/>
      <c r="E1318" s="77"/>
      <c r="F1318" s="78"/>
      <c r="G1318" s="78"/>
      <c r="H1318" s="78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</row>
    <row r="1319" spans="1:21" x14ac:dyDescent="0.25">
      <c r="A1319" s="78"/>
      <c r="B1319" s="25"/>
      <c r="C1319" s="79"/>
      <c r="D1319" s="74"/>
      <c r="E1319" s="77"/>
      <c r="F1319" s="78"/>
      <c r="G1319" s="78"/>
      <c r="H1319" s="78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</row>
    <row r="1320" spans="1:21" x14ac:dyDescent="0.25">
      <c r="A1320" s="78"/>
      <c r="B1320" s="25"/>
      <c r="C1320" s="79"/>
      <c r="D1320" s="74"/>
      <c r="E1320" s="77"/>
      <c r="F1320" s="78"/>
      <c r="G1320" s="78"/>
      <c r="H1320" s="78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</row>
    <row r="1321" spans="1:21" x14ac:dyDescent="0.25">
      <c r="A1321" s="78"/>
      <c r="B1321" s="25"/>
      <c r="C1321" s="79"/>
      <c r="D1321" s="74"/>
      <c r="E1321" s="77"/>
      <c r="F1321" s="78"/>
      <c r="G1321" s="78"/>
      <c r="H1321" s="78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</row>
    <row r="1322" spans="1:21" x14ac:dyDescent="0.25">
      <c r="A1322" s="78"/>
      <c r="B1322" s="25"/>
      <c r="C1322" s="79"/>
      <c r="D1322" s="74"/>
      <c r="E1322" s="77"/>
      <c r="F1322" s="78"/>
      <c r="G1322" s="78"/>
      <c r="H1322" s="78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</row>
    <row r="1323" spans="1:21" x14ac:dyDescent="0.25">
      <c r="A1323" s="78"/>
      <c r="B1323" s="25"/>
      <c r="C1323" s="79"/>
      <c r="D1323" s="74"/>
      <c r="E1323" s="77"/>
      <c r="F1323" s="78"/>
      <c r="G1323" s="78"/>
      <c r="H1323" s="78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</row>
    <row r="1324" spans="1:21" x14ac:dyDescent="0.25">
      <c r="A1324" s="78"/>
      <c r="B1324" s="25"/>
      <c r="C1324" s="79"/>
      <c r="D1324" s="74"/>
      <c r="E1324" s="77"/>
      <c r="F1324" s="78"/>
      <c r="G1324" s="78"/>
      <c r="H1324" s="78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</row>
    <row r="1325" spans="1:21" x14ac:dyDescent="0.25">
      <c r="A1325" s="78"/>
      <c r="B1325" s="25"/>
      <c r="C1325" s="79"/>
      <c r="D1325" s="74"/>
      <c r="E1325" s="77"/>
      <c r="F1325" s="78"/>
      <c r="G1325" s="78"/>
      <c r="H1325" s="78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</row>
    <row r="1326" spans="1:21" x14ac:dyDescent="0.25">
      <c r="A1326" s="78"/>
      <c r="B1326" s="25"/>
      <c r="C1326" s="79"/>
      <c r="D1326" s="74"/>
      <c r="E1326" s="77"/>
      <c r="F1326" s="78"/>
      <c r="G1326" s="78"/>
      <c r="H1326" s="78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</row>
    <row r="1327" spans="1:21" x14ac:dyDescent="0.25">
      <c r="A1327" s="78"/>
      <c r="B1327" s="25"/>
      <c r="C1327" s="79"/>
      <c r="D1327" s="74"/>
      <c r="E1327" s="77"/>
      <c r="F1327" s="78"/>
      <c r="G1327" s="78"/>
      <c r="H1327" s="78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</row>
    <row r="1328" spans="1:21" x14ac:dyDescent="0.25">
      <c r="A1328" s="78"/>
      <c r="B1328" s="25"/>
      <c r="C1328" s="79"/>
      <c r="D1328" s="74"/>
      <c r="E1328" s="77"/>
      <c r="F1328" s="78"/>
      <c r="G1328" s="78"/>
      <c r="H1328" s="78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</row>
    <row r="1329" spans="1:21" x14ac:dyDescent="0.25">
      <c r="A1329" s="78"/>
      <c r="B1329" s="25"/>
      <c r="C1329" s="79"/>
      <c r="D1329" s="74"/>
      <c r="E1329" s="77"/>
      <c r="F1329" s="78"/>
      <c r="G1329" s="78"/>
      <c r="H1329" s="78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</row>
    <row r="1330" spans="1:21" x14ac:dyDescent="0.25">
      <c r="A1330" s="78"/>
      <c r="B1330" s="25"/>
      <c r="C1330" s="79"/>
      <c r="D1330" s="74"/>
      <c r="E1330" s="77"/>
      <c r="F1330" s="78"/>
      <c r="G1330" s="78"/>
      <c r="H1330" s="78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</row>
    <row r="1331" spans="1:21" x14ac:dyDescent="0.25">
      <c r="A1331" s="78"/>
      <c r="B1331" s="25"/>
      <c r="C1331" s="79"/>
      <c r="D1331" s="74"/>
      <c r="E1331" s="77"/>
      <c r="F1331" s="78"/>
      <c r="G1331" s="78"/>
      <c r="H1331" s="78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</row>
    <row r="1332" spans="1:21" x14ac:dyDescent="0.25">
      <c r="A1332" s="78"/>
      <c r="B1332" s="25"/>
      <c r="C1332" s="79"/>
      <c r="D1332" s="74"/>
      <c r="E1332" s="77"/>
      <c r="F1332" s="78"/>
      <c r="G1332" s="78"/>
      <c r="H1332" s="78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</row>
    <row r="1333" spans="1:21" x14ac:dyDescent="0.25">
      <c r="A1333" s="78"/>
      <c r="B1333" s="25"/>
      <c r="C1333" s="79"/>
      <c r="D1333" s="74"/>
      <c r="E1333" s="77"/>
      <c r="F1333" s="78"/>
      <c r="G1333" s="78"/>
      <c r="H1333" s="78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</row>
    <row r="1334" spans="1:21" x14ac:dyDescent="0.25">
      <c r="A1334" s="78"/>
      <c r="B1334" s="25"/>
      <c r="C1334" s="79"/>
      <c r="D1334" s="74"/>
      <c r="E1334" s="77"/>
      <c r="F1334" s="78"/>
      <c r="G1334" s="78"/>
      <c r="H1334" s="78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</row>
    <row r="1335" spans="1:21" x14ac:dyDescent="0.25">
      <c r="A1335" s="78"/>
      <c r="B1335" s="25"/>
      <c r="C1335" s="79"/>
      <c r="D1335" s="74"/>
      <c r="E1335" s="77"/>
      <c r="F1335" s="78"/>
      <c r="G1335" s="78"/>
      <c r="H1335" s="78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</row>
    <row r="1336" spans="1:21" x14ac:dyDescent="0.25">
      <c r="A1336" s="78"/>
      <c r="B1336" s="25"/>
      <c r="C1336" s="79"/>
      <c r="D1336" s="74"/>
      <c r="E1336" s="77"/>
      <c r="F1336" s="78"/>
      <c r="G1336" s="78"/>
      <c r="H1336" s="78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</row>
    <row r="1337" spans="1:21" x14ac:dyDescent="0.25">
      <c r="A1337" s="78"/>
      <c r="B1337" s="25"/>
      <c r="C1337" s="79"/>
      <c r="D1337" s="74"/>
      <c r="E1337" s="77"/>
      <c r="F1337" s="78"/>
      <c r="G1337" s="78"/>
      <c r="H1337" s="78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</row>
    <row r="1338" spans="1:21" x14ac:dyDescent="0.25">
      <c r="A1338" s="78"/>
      <c r="B1338" s="25"/>
      <c r="C1338" s="79"/>
      <c r="D1338" s="74"/>
      <c r="E1338" s="77"/>
      <c r="F1338" s="78"/>
      <c r="G1338" s="78"/>
      <c r="H1338" s="78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</row>
    <row r="1339" spans="1:21" x14ac:dyDescent="0.25">
      <c r="A1339" s="78"/>
      <c r="B1339" s="25"/>
      <c r="C1339" s="79"/>
      <c r="D1339" s="74"/>
      <c r="E1339" s="77"/>
      <c r="F1339" s="78"/>
      <c r="G1339" s="78"/>
      <c r="H1339" s="78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</row>
    <row r="1340" spans="1:21" x14ac:dyDescent="0.25">
      <c r="A1340" s="78"/>
      <c r="B1340" s="25"/>
      <c r="C1340" s="79"/>
      <c r="D1340" s="74"/>
      <c r="E1340" s="77"/>
      <c r="F1340" s="78"/>
      <c r="G1340" s="78"/>
      <c r="H1340" s="78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</row>
    <row r="1341" spans="1:21" x14ac:dyDescent="0.25">
      <c r="A1341" s="78"/>
      <c r="B1341" s="25"/>
      <c r="C1341" s="79"/>
      <c r="D1341" s="74"/>
      <c r="E1341" s="77"/>
      <c r="F1341" s="78"/>
      <c r="G1341" s="78"/>
      <c r="H1341" s="78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</row>
    <row r="1342" spans="1:21" x14ac:dyDescent="0.25">
      <c r="A1342" s="78"/>
      <c r="B1342" s="25"/>
      <c r="C1342" s="79"/>
      <c r="D1342" s="74"/>
      <c r="E1342" s="77"/>
      <c r="F1342" s="78"/>
      <c r="G1342" s="78"/>
      <c r="H1342" s="78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</row>
    <row r="1343" spans="1:21" x14ac:dyDescent="0.25">
      <c r="A1343" s="78"/>
      <c r="B1343" s="25"/>
      <c r="C1343" s="79"/>
      <c r="D1343" s="74"/>
      <c r="E1343" s="77"/>
      <c r="F1343" s="78"/>
      <c r="G1343" s="78"/>
      <c r="H1343" s="78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</row>
    <row r="1344" spans="1:21" x14ac:dyDescent="0.25">
      <c r="A1344" s="78"/>
      <c r="B1344" s="25"/>
      <c r="C1344" s="79"/>
      <c r="D1344" s="74"/>
      <c r="E1344" s="77"/>
      <c r="F1344" s="78"/>
      <c r="G1344" s="78"/>
      <c r="H1344" s="78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</row>
    <row r="1345" spans="1:21" x14ac:dyDescent="0.25">
      <c r="A1345" s="78"/>
      <c r="B1345" s="25"/>
      <c r="C1345" s="79"/>
      <c r="D1345" s="74"/>
      <c r="E1345" s="77"/>
      <c r="F1345" s="78"/>
      <c r="G1345" s="78"/>
      <c r="H1345" s="78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</row>
    <row r="1346" spans="1:21" x14ac:dyDescent="0.25">
      <c r="A1346" s="78"/>
      <c r="B1346" s="25"/>
      <c r="C1346" s="79"/>
      <c r="D1346" s="74"/>
      <c r="E1346" s="77"/>
      <c r="F1346" s="78"/>
      <c r="G1346" s="78"/>
      <c r="H1346" s="78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</row>
    <row r="1347" spans="1:21" x14ac:dyDescent="0.25">
      <c r="A1347" s="78"/>
      <c r="B1347" s="25"/>
      <c r="C1347" s="79"/>
      <c r="D1347" s="74"/>
      <c r="E1347" s="77"/>
      <c r="F1347" s="78"/>
      <c r="G1347" s="78"/>
      <c r="H1347" s="78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</row>
    <row r="1348" spans="1:21" x14ac:dyDescent="0.25">
      <c r="A1348" s="78"/>
      <c r="B1348" s="25"/>
      <c r="C1348" s="79"/>
      <c r="D1348" s="74"/>
      <c r="E1348" s="77"/>
      <c r="F1348" s="78"/>
      <c r="G1348" s="78"/>
      <c r="H1348" s="78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</row>
    <row r="1349" spans="1:21" x14ac:dyDescent="0.25">
      <c r="A1349" s="78"/>
      <c r="B1349" s="25"/>
      <c r="C1349" s="79"/>
      <c r="D1349" s="74"/>
      <c r="E1349" s="77"/>
      <c r="F1349" s="78"/>
      <c r="G1349" s="78"/>
      <c r="H1349" s="78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</row>
    <row r="1350" spans="1:21" x14ac:dyDescent="0.25">
      <c r="A1350" s="78"/>
      <c r="B1350" s="25"/>
      <c r="C1350" s="79"/>
      <c r="D1350" s="74"/>
      <c r="E1350" s="77"/>
      <c r="F1350" s="78"/>
      <c r="G1350" s="78"/>
      <c r="H1350" s="78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</row>
    <row r="1351" spans="1:21" x14ac:dyDescent="0.25">
      <c r="A1351" s="78"/>
      <c r="B1351" s="25"/>
      <c r="C1351" s="79"/>
      <c r="D1351" s="74"/>
      <c r="E1351" s="77"/>
      <c r="F1351" s="78"/>
      <c r="G1351" s="78"/>
      <c r="H1351" s="78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</row>
    <row r="1352" spans="1:21" x14ac:dyDescent="0.25">
      <c r="A1352" s="78"/>
      <c r="B1352" s="25"/>
      <c r="C1352" s="79"/>
      <c r="D1352" s="74"/>
      <c r="E1352" s="77"/>
      <c r="F1352" s="78"/>
      <c r="G1352" s="78"/>
      <c r="H1352" s="78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</row>
    <row r="1353" spans="1:21" x14ac:dyDescent="0.25">
      <c r="A1353" s="78"/>
      <c r="B1353" s="25"/>
      <c r="C1353" s="79"/>
      <c r="D1353" s="74"/>
      <c r="E1353" s="77"/>
      <c r="F1353" s="78"/>
      <c r="G1353" s="78"/>
      <c r="H1353" s="78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</row>
    <row r="1354" spans="1:21" x14ac:dyDescent="0.25">
      <c r="A1354" s="78"/>
      <c r="B1354" s="25"/>
      <c r="C1354" s="79"/>
      <c r="D1354" s="74"/>
      <c r="E1354" s="77"/>
      <c r="F1354" s="78"/>
      <c r="G1354" s="78"/>
      <c r="H1354" s="78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</row>
    <row r="1355" spans="1:21" x14ac:dyDescent="0.25">
      <c r="A1355" s="78"/>
      <c r="B1355" s="25"/>
      <c r="C1355" s="79"/>
      <c r="D1355" s="74"/>
      <c r="E1355" s="77"/>
      <c r="F1355" s="78"/>
      <c r="G1355" s="78"/>
      <c r="H1355" s="78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</row>
    <row r="1356" spans="1:21" x14ac:dyDescent="0.25">
      <c r="A1356" s="78"/>
      <c r="B1356" s="25"/>
      <c r="C1356" s="79"/>
      <c r="D1356" s="74"/>
      <c r="E1356" s="77"/>
      <c r="F1356" s="78"/>
      <c r="G1356" s="78"/>
      <c r="H1356" s="78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</row>
    <row r="1357" spans="1:21" x14ac:dyDescent="0.25">
      <c r="A1357" s="78"/>
      <c r="B1357" s="25"/>
      <c r="C1357" s="79"/>
      <c r="D1357" s="74"/>
      <c r="E1357" s="77"/>
      <c r="F1357" s="78"/>
      <c r="G1357" s="78"/>
      <c r="H1357" s="78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</row>
    <row r="1358" spans="1:21" x14ac:dyDescent="0.25">
      <c r="A1358" s="78"/>
      <c r="B1358" s="25"/>
      <c r="C1358" s="79"/>
      <c r="D1358" s="74"/>
      <c r="E1358" s="77"/>
      <c r="F1358" s="78"/>
      <c r="G1358" s="78"/>
      <c r="H1358" s="78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</row>
    <row r="1359" spans="1:21" x14ac:dyDescent="0.25">
      <c r="A1359" s="78"/>
      <c r="B1359" s="25"/>
      <c r="C1359" s="79"/>
      <c r="D1359" s="74"/>
      <c r="E1359" s="77"/>
      <c r="F1359" s="78"/>
      <c r="G1359" s="78"/>
      <c r="H1359" s="78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</row>
    <row r="1360" spans="1:21" x14ac:dyDescent="0.25">
      <c r="A1360" s="78"/>
      <c r="B1360" s="25"/>
      <c r="C1360" s="79"/>
      <c r="D1360" s="74"/>
      <c r="E1360" s="77"/>
      <c r="F1360" s="78"/>
      <c r="G1360" s="78"/>
      <c r="H1360" s="78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</row>
    <row r="1361" spans="1:21" x14ac:dyDescent="0.25">
      <c r="A1361" s="78"/>
      <c r="B1361" s="25"/>
      <c r="C1361" s="79"/>
      <c r="D1361" s="74"/>
      <c r="E1361" s="77"/>
      <c r="F1361" s="78"/>
      <c r="G1361" s="78"/>
      <c r="H1361" s="78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</row>
    <row r="1362" spans="1:21" x14ac:dyDescent="0.25">
      <c r="A1362" s="78"/>
      <c r="B1362" s="25"/>
      <c r="C1362" s="79"/>
      <c r="D1362" s="74"/>
      <c r="E1362" s="77"/>
      <c r="F1362" s="78"/>
      <c r="G1362" s="78"/>
      <c r="H1362" s="78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</row>
    <row r="1363" spans="1:21" x14ac:dyDescent="0.25">
      <c r="A1363" s="78"/>
      <c r="B1363" s="25"/>
      <c r="C1363" s="79"/>
      <c r="D1363" s="74"/>
      <c r="E1363" s="77"/>
      <c r="F1363" s="78"/>
      <c r="G1363" s="78"/>
      <c r="H1363" s="78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</row>
    <row r="1364" spans="1:21" x14ac:dyDescent="0.25">
      <c r="A1364" s="78"/>
      <c r="B1364" s="25"/>
      <c r="C1364" s="79"/>
      <c r="D1364" s="74"/>
      <c r="E1364" s="77"/>
      <c r="F1364" s="78"/>
      <c r="G1364" s="78"/>
      <c r="H1364" s="78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</row>
    <row r="1365" spans="1:21" x14ac:dyDescent="0.25">
      <c r="A1365" s="78"/>
      <c r="B1365" s="25"/>
      <c r="C1365" s="79"/>
      <c r="D1365" s="74"/>
      <c r="E1365" s="77"/>
      <c r="F1365" s="78"/>
      <c r="G1365" s="78"/>
      <c r="H1365" s="78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</row>
    <row r="1366" spans="1:21" x14ac:dyDescent="0.25">
      <c r="A1366" s="78"/>
      <c r="B1366" s="25"/>
      <c r="C1366" s="79"/>
      <c r="D1366" s="74"/>
      <c r="E1366" s="77"/>
      <c r="F1366" s="78"/>
      <c r="G1366" s="78"/>
      <c r="H1366" s="78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</row>
    <row r="1367" spans="1:21" x14ac:dyDescent="0.25">
      <c r="A1367" s="78"/>
      <c r="B1367" s="25"/>
      <c r="C1367" s="79"/>
      <c r="D1367" s="74"/>
      <c r="E1367" s="77"/>
      <c r="F1367" s="78"/>
      <c r="G1367" s="78"/>
      <c r="H1367" s="78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</row>
    <row r="1368" spans="1:21" x14ac:dyDescent="0.25">
      <c r="A1368" s="78"/>
      <c r="B1368" s="25"/>
      <c r="C1368" s="79"/>
      <c r="D1368" s="74"/>
      <c r="E1368" s="77"/>
      <c r="F1368" s="78"/>
      <c r="G1368" s="78"/>
      <c r="H1368" s="78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</row>
    <row r="1369" spans="1:21" x14ac:dyDescent="0.25">
      <c r="A1369" s="78"/>
      <c r="B1369" s="25"/>
      <c r="C1369" s="79"/>
      <c r="D1369" s="74"/>
      <c r="E1369" s="77"/>
      <c r="F1369" s="78"/>
      <c r="G1369" s="78"/>
      <c r="H1369" s="78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</row>
    <row r="1370" spans="1:21" x14ac:dyDescent="0.25">
      <c r="A1370" s="78"/>
      <c r="B1370" s="25"/>
      <c r="C1370" s="79"/>
      <c r="D1370" s="74"/>
      <c r="E1370" s="77"/>
      <c r="F1370" s="78"/>
      <c r="G1370" s="78"/>
      <c r="H1370" s="78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</row>
    <row r="1371" spans="1:21" x14ac:dyDescent="0.25">
      <c r="A1371" s="78"/>
      <c r="B1371" s="25"/>
      <c r="C1371" s="79"/>
      <c r="D1371" s="74"/>
      <c r="E1371" s="77"/>
      <c r="F1371" s="78"/>
      <c r="G1371" s="78"/>
      <c r="H1371" s="78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</row>
    <row r="1372" spans="1:21" x14ac:dyDescent="0.25">
      <c r="A1372" s="78"/>
      <c r="B1372" s="25"/>
      <c r="C1372" s="79"/>
      <c r="D1372" s="74"/>
      <c r="E1372" s="77"/>
      <c r="F1372" s="78"/>
      <c r="G1372" s="78"/>
      <c r="H1372" s="78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</row>
    <row r="1373" spans="1:21" x14ac:dyDescent="0.25">
      <c r="A1373" s="78"/>
      <c r="B1373" s="25"/>
      <c r="C1373" s="79"/>
      <c r="D1373" s="74"/>
      <c r="E1373" s="77"/>
      <c r="F1373" s="78"/>
      <c r="G1373" s="78"/>
      <c r="H1373" s="78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</row>
    <row r="1374" spans="1:21" x14ac:dyDescent="0.25">
      <c r="A1374" s="78"/>
      <c r="B1374" s="25"/>
      <c r="C1374" s="79"/>
      <c r="D1374" s="74"/>
      <c r="E1374" s="77"/>
      <c r="F1374" s="78"/>
      <c r="G1374" s="78"/>
      <c r="H1374" s="78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</row>
    <row r="1375" spans="1:21" x14ac:dyDescent="0.25">
      <c r="A1375" s="78"/>
      <c r="B1375" s="25"/>
      <c r="C1375" s="79"/>
      <c r="D1375" s="74"/>
      <c r="E1375" s="77"/>
      <c r="F1375" s="78"/>
      <c r="G1375" s="78"/>
      <c r="H1375" s="78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</row>
    <row r="1376" spans="1:21" x14ac:dyDescent="0.25">
      <c r="A1376" s="78"/>
      <c r="B1376" s="25"/>
      <c r="C1376" s="79"/>
      <c r="D1376" s="74"/>
      <c r="E1376" s="77"/>
      <c r="F1376" s="78"/>
      <c r="G1376" s="78"/>
      <c r="H1376" s="78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</row>
    <row r="1377" spans="1:21" x14ac:dyDescent="0.25">
      <c r="A1377" s="78"/>
      <c r="B1377" s="25"/>
      <c r="C1377" s="79"/>
      <c r="D1377" s="74"/>
      <c r="E1377" s="77"/>
      <c r="F1377" s="78"/>
      <c r="G1377" s="78"/>
      <c r="H1377" s="78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</row>
    <row r="1378" spans="1:21" x14ac:dyDescent="0.25">
      <c r="A1378" s="78"/>
      <c r="B1378" s="25"/>
      <c r="C1378" s="79"/>
      <c r="D1378" s="74"/>
      <c r="E1378" s="77"/>
      <c r="F1378" s="78"/>
      <c r="G1378" s="78"/>
      <c r="H1378" s="78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</row>
    <row r="1379" spans="1:21" x14ac:dyDescent="0.25">
      <c r="A1379" s="78"/>
      <c r="B1379" s="25"/>
      <c r="C1379" s="79"/>
      <c r="D1379" s="74"/>
      <c r="E1379" s="77"/>
      <c r="F1379" s="78"/>
      <c r="G1379" s="78"/>
      <c r="H1379" s="78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</row>
    <row r="1380" spans="1:21" x14ac:dyDescent="0.25">
      <c r="A1380" s="78"/>
      <c r="B1380" s="25"/>
      <c r="C1380" s="79"/>
      <c r="D1380" s="74"/>
      <c r="E1380" s="77"/>
      <c r="F1380" s="78"/>
      <c r="G1380" s="78"/>
      <c r="H1380" s="78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</row>
    <row r="1381" spans="1:21" x14ac:dyDescent="0.25">
      <c r="A1381" s="78"/>
      <c r="B1381" s="25"/>
      <c r="C1381" s="79"/>
      <c r="D1381" s="74"/>
      <c r="E1381" s="77"/>
      <c r="F1381" s="78"/>
      <c r="G1381" s="78"/>
      <c r="H1381" s="78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</row>
    <row r="1382" spans="1:21" x14ac:dyDescent="0.25">
      <c r="A1382" s="78"/>
      <c r="B1382" s="25"/>
      <c r="C1382" s="79"/>
      <c r="D1382" s="74"/>
      <c r="E1382" s="77"/>
      <c r="F1382" s="78"/>
      <c r="G1382" s="78"/>
      <c r="H1382" s="78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</row>
    <row r="1383" spans="1:21" x14ac:dyDescent="0.25">
      <c r="A1383" s="78"/>
      <c r="B1383" s="25"/>
      <c r="C1383" s="79"/>
      <c r="D1383" s="74"/>
      <c r="E1383" s="77"/>
      <c r="F1383" s="78"/>
      <c r="G1383" s="78"/>
      <c r="H1383" s="78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</row>
    <row r="1384" spans="1:21" x14ac:dyDescent="0.25">
      <c r="A1384" s="78"/>
      <c r="B1384" s="25"/>
      <c r="C1384" s="79"/>
      <c r="D1384" s="74"/>
      <c r="E1384" s="77"/>
      <c r="F1384" s="78"/>
      <c r="G1384" s="78"/>
      <c r="H1384" s="78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</row>
    <row r="1385" spans="1:21" x14ac:dyDescent="0.25">
      <c r="A1385" s="78"/>
      <c r="B1385" s="25"/>
      <c r="C1385" s="79"/>
      <c r="D1385" s="74"/>
      <c r="E1385" s="77"/>
      <c r="F1385" s="78"/>
      <c r="G1385" s="78"/>
      <c r="H1385" s="78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</row>
    <row r="1386" spans="1:21" x14ac:dyDescent="0.25">
      <c r="A1386" s="78"/>
      <c r="B1386" s="25"/>
      <c r="C1386" s="79"/>
      <c r="D1386" s="74"/>
      <c r="E1386" s="77"/>
      <c r="F1386" s="78"/>
      <c r="G1386" s="78"/>
      <c r="H1386" s="78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</row>
    <row r="1387" spans="1:21" x14ac:dyDescent="0.25">
      <c r="A1387" s="78"/>
      <c r="B1387" s="25"/>
      <c r="C1387" s="79"/>
      <c r="D1387" s="74"/>
      <c r="E1387" s="77"/>
      <c r="F1387" s="78"/>
      <c r="G1387" s="78"/>
      <c r="H1387" s="78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</row>
    <row r="1388" spans="1:21" x14ac:dyDescent="0.25">
      <c r="A1388" s="78"/>
      <c r="B1388" s="25"/>
      <c r="C1388" s="79"/>
      <c r="D1388" s="74"/>
      <c r="E1388" s="77"/>
      <c r="F1388" s="78"/>
      <c r="G1388" s="78"/>
      <c r="H1388" s="78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</row>
    <row r="1389" spans="1:21" x14ac:dyDescent="0.25">
      <c r="A1389" s="78"/>
      <c r="B1389" s="25"/>
      <c r="C1389" s="79"/>
      <c r="D1389" s="74"/>
      <c r="E1389" s="77"/>
      <c r="F1389" s="78"/>
      <c r="G1389" s="78"/>
      <c r="H1389" s="78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</row>
    <row r="1390" spans="1:21" x14ac:dyDescent="0.25">
      <c r="A1390" s="78"/>
      <c r="B1390" s="25"/>
      <c r="C1390" s="79"/>
      <c r="D1390" s="74"/>
      <c r="E1390" s="77"/>
      <c r="F1390" s="78"/>
      <c r="G1390" s="78"/>
      <c r="H1390" s="78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</row>
    <row r="1391" spans="1:21" x14ac:dyDescent="0.25">
      <c r="A1391" s="78"/>
      <c r="B1391" s="25"/>
      <c r="C1391" s="79"/>
      <c r="D1391" s="74"/>
      <c r="E1391" s="77"/>
      <c r="F1391" s="78"/>
      <c r="G1391" s="78"/>
      <c r="H1391" s="78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</row>
    <row r="1392" spans="1:21" x14ac:dyDescent="0.25">
      <c r="A1392" s="78"/>
      <c r="B1392" s="25"/>
      <c r="C1392" s="79"/>
      <c r="D1392" s="74"/>
      <c r="E1392" s="77"/>
      <c r="F1392" s="78"/>
      <c r="G1392" s="78"/>
      <c r="H1392" s="78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</row>
    <row r="1393" spans="1:21" x14ac:dyDescent="0.25">
      <c r="A1393" s="78"/>
      <c r="B1393" s="25"/>
      <c r="C1393" s="79"/>
      <c r="D1393" s="74"/>
      <c r="E1393" s="77"/>
      <c r="F1393" s="78"/>
      <c r="G1393" s="78"/>
      <c r="H1393" s="78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</row>
    <row r="1394" spans="1:21" x14ac:dyDescent="0.25">
      <c r="A1394" s="78"/>
      <c r="B1394" s="25"/>
      <c r="C1394" s="79"/>
      <c r="D1394" s="74"/>
      <c r="E1394" s="77"/>
      <c r="F1394" s="78"/>
      <c r="G1394" s="78"/>
      <c r="H1394" s="78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</row>
    <row r="1395" spans="1:21" x14ac:dyDescent="0.25">
      <c r="A1395" s="78"/>
      <c r="B1395" s="25"/>
      <c r="C1395" s="79"/>
      <c r="D1395" s="74"/>
      <c r="E1395" s="77"/>
      <c r="F1395" s="78"/>
      <c r="G1395" s="78"/>
      <c r="H1395" s="78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</row>
    <row r="1396" spans="1:21" x14ac:dyDescent="0.25">
      <c r="A1396" s="78"/>
      <c r="B1396" s="25"/>
      <c r="C1396" s="79"/>
      <c r="D1396" s="74"/>
      <c r="E1396" s="77"/>
      <c r="F1396" s="78"/>
      <c r="G1396" s="78"/>
      <c r="H1396" s="78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</row>
    <row r="1397" spans="1:21" x14ac:dyDescent="0.25">
      <c r="A1397" s="78"/>
      <c r="B1397" s="25"/>
      <c r="C1397" s="79"/>
      <c r="D1397" s="74"/>
      <c r="E1397" s="77"/>
      <c r="F1397" s="78"/>
      <c r="G1397" s="78"/>
      <c r="H1397" s="78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</row>
    <row r="1398" spans="1:21" x14ac:dyDescent="0.25">
      <c r="A1398" s="78"/>
      <c r="B1398" s="25"/>
      <c r="C1398" s="79"/>
      <c r="D1398" s="74"/>
      <c r="E1398" s="77"/>
      <c r="F1398" s="78"/>
      <c r="G1398" s="78"/>
      <c r="H1398" s="78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</row>
    <row r="1399" spans="1:21" x14ac:dyDescent="0.25">
      <c r="A1399" s="78"/>
      <c r="B1399" s="25"/>
      <c r="C1399" s="79"/>
      <c r="D1399" s="74"/>
      <c r="E1399" s="77"/>
      <c r="F1399" s="78"/>
      <c r="G1399" s="78"/>
      <c r="H1399" s="78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</row>
    <row r="1400" spans="1:21" x14ac:dyDescent="0.25">
      <c r="A1400" s="78"/>
      <c r="B1400" s="25"/>
      <c r="C1400" s="79"/>
      <c r="D1400" s="74"/>
      <c r="E1400" s="77"/>
      <c r="F1400" s="78"/>
      <c r="G1400" s="78"/>
      <c r="H1400" s="78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</row>
    <row r="1401" spans="1:21" x14ac:dyDescent="0.25">
      <c r="A1401" s="78"/>
      <c r="B1401" s="25"/>
      <c r="C1401" s="79"/>
      <c r="D1401" s="74"/>
      <c r="E1401" s="77"/>
      <c r="F1401" s="78"/>
      <c r="G1401" s="78"/>
      <c r="H1401" s="78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</row>
    <row r="1402" spans="1:21" x14ac:dyDescent="0.25">
      <c r="A1402" s="78"/>
      <c r="B1402" s="25"/>
      <c r="C1402" s="79"/>
      <c r="D1402" s="74"/>
      <c r="E1402" s="77"/>
      <c r="F1402" s="78"/>
      <c r="G1402" s="78"/>
      <c r="H1402" s="78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</row>
    <row r="1403" spans="1:21" x14ac:dyDescent="0.25">
      <c r="A1403" s="78"/>
      <c r="B1403" s="25"/>
      <c r="C1403" s="79"/>
      <c r="D1403" s="74"/>
      <c r="E1403" s="77"/>
      <c r="F1403" s="78"/>
      <c r="G1403" s="78"/>
      <c r="H1403" s="78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</row>
    <row r="1404" spans="1:21" x14ac:dyDescent="0.25">
      <c r="A1404" s="78"/>
      <c r="B1404" s="25"/>
      <c r="C1404" s="79"/>
      <c r="D1404" s="74"/>
      <c r="E1404" s="77"/>
      <c r="F1404" s="78"/>
      <c r="G1404" s="78"/>
      <c r="H1404" s="78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</row>
    <row r="1405" spans="1:21" x14ac:dyDescent="0.25">
      <c r="A1405" s="78"/>
      <c r="B1405" s="25"/>
      <c r="C1405" s="79"/>
      <c r="D1405" s="74"/>
      <c r="E1405" s="77"/>
      <c r="F1405" s="78"/>
      <c r="G1405" s="78"/>
      <c r="H1405" s="78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</row>
    <row r="1406" spans="1:21" x14ac:dyDescent="0.25">
      <c r="A1406" s="78"/>
      <c r="B1406" s="25"/>
      <c r="C1406" s="79"/>
      <c r="D1406" s="74"/>
      <c r="E1406" s="77"/>
      <c r="F1406" s="78"/>
      <c r="G1406" s="78"/>
      <c r="H1406" s="78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</row>
    <row r="1407" spans="1:21" x14ac:dyDescent="0.25">
      <c r="A1407" s="78"/>
      <c r="B1407" s="25"/>
      <c r="C1407" s="79"/>
      <c r="D1407" s="74"/>
      <c r="E1407" s="77"/>
      <c r="F1407" s="78"/>
      <c r="G1407" s="78"/>
      <c r="H1407" s="78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</row>
    <row r="1408" spans="1:21" x14ac:dyDescent="0.25">
      <c r="A1408" s="78"/>
      <c r="B1408" s="25"/>
      <c r="C1408" s="79"/>
      <c r="D1408" s="74"/>
      <c r="E1408" s="77"/>
      <c r="F1408" s="78"/>
      <c r="G1408" s="78"/>
      <c r="H1408" s="78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</row>
    <row r="1409" spans="1:21" x14ac:dyDescent="0.25">
      <c r="A1409" s="78"/>
      <c r="B1409" s="25"/>
      <c r="C1409" s="79"/>
      <c r="D1409" s="74"/>
      <c r="E1409" s="77"/>
      <c r="F1409" s="78"/>
      <c r="G1409" s="78"/>
      <c r="H1409" s="78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</row>
    <row r="1410" spans="1:21" x14ac:dyDescent="0.25">
      <c r="A1410" s="78"/>
      <c r="B1410" s="25"/>
      <c r="C1410" s="79"/>
      <c r="D1410" s="74"/>
      <c r="E1410" s="77"/>
      <c r="F1410" s="78"/>
      <c r="G1410" s="78"/>
      <c r="H1410" s="78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</row>
    <row r="1411" spans="1:21" x14ac:dyDescent="0.25">
      <c r="A1411" s="78"/>
      <c r="B1411" s="25"/>
      <c r="C1411" s="79"/>
      <c r="D1411" s="74"/>
      <c r="E1411" s="77"/>
      <c r="F1411" s="78"/>
      <c r="G1411" s="78"/>
      <c r="H1411" s="78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</row>
    <row r="1412" spans="1:21" x14ac:dyDescent="0.25">
      <c r="A1412" s="78"/>
      <c r="B1412" s="25"/>
      <c r="C1412" s="79"/>
      <c r="D1412" s="74"/>
      <c r="E1412" s="77"/>
      <c r="F1412" s="78"/>
      <c r="G1412" s="78"/>
      <c r="H1412" s="78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</row>
    <row r="1413" spans="1:21" x14ac:dyDescent="0.25">
      <c r="A1413" s="78"/>
      <c r="B1413" s="25"/>
      <c r="C1413" s="79"/>
      <c r="D1413" s="74"/>
      <c r="E1413" s="77"/>
      <c r="F1413" s="78"/>
      <c r="G1413" s="78"/>
      <c r="H1413" s="78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</row>
    <row r="1414" spans="1:21" x14ac:dyDescent="0.25">
      <c r="A1414" s="78"/>
      <c r="B1414" s="25"/>
      <c r="C1414" s="79"/>
      <c r="D1414" s="74"/>
      <c r="E1414" s="77"/>
      <c r="F1414" s="78"/>
      <c r="G1414" s="78"/>
      <c r="H1414" s="78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</row>
    <row r="1415" spans="1:21" x14ac:dyDescent="0.25">
      <c r="A1415" s="78"/>
      <c r="B1415" s="25"/>
      <c r="C1415" s="79"/>
      <c r="D1415" s="74"/>
      <c r="E1415" s="77"/>
      <c r="F1415" s="78"/>
      <c r="G1415" s="78"/>
      <c r="H1415" s="78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</row>
    <row r="1416" spans="1:21" x14ac:dyDescent="0.25">
      <c r="A1416" s="78"/>
      <c r="B1416" s="25"/>
      <c r="C1416" s="79"/>
      <c r="D1416" s="74"/>
      <c r="E1416" s="77"/>
      <c r="F1416" s="78"/>
      <c r="G1416" s="78"/>
      <c r="H1416" s="78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</row>
    <row r="1417" spans="1:21" x14ac:dyDescent="0.25">
      <c r="A1417" s="78"/>
      <c r="B1417" s="25"/>
      <c r="C1417" s="79"/>
      <c r="D1417" s="74"/>
      <c r="E1417" s="77"/>
      <c r="F1417" s="78"/>
      <c r="G1417" s="78"/>
      <c r="H1417" s="78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</row>
    <row r="1418" spans="1:21" x14ac:dyDescent="0.25">
      <c r="A1418" s="78"/>
      <c r="B1418" s="25"/>
      <c r="C1418" s="79"/>
      <c r="D1418" s="74"/>
      <c r="E1418" s="77"/>
      <c r="F1418" s="78"/>
      <c r="G1418" s="78"/>
      <c r="H1418" s="78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</row>
    <row r="1419" spans="1:21" x14ac:dyDescent="0.25">
      <c r="A1419" s="78"/>
      <c r="B1419" s="25"/>
      <c r="C1419" s="79"/>
      <c r="D1419" s="74"/>
      <c r="E1419" s="77"/>
      <c r="F1419" s="78"/>
      <c r="G1419" s="78"/>
      <c r="H1419" s="78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</row>
    <row r="1420" spans="1:21" x14ac:dyDescent="0.25">
      <c r="A1420" s="78"/>
      <c r="B1420" s="25"/>
      <c r="C1420" s="79"/>
      <c r="D1420" s="74"/>
      <c r="E1420" s="77"/>
      <c r="F1420" s="78"/>
      <c r="G1420" s="78"/>
      <c r="H1420" s="78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</row>
    <row r="1421" spans="1:21" x14ac:dyDescent="0.25">
      <c r="A1421" s="78"/>
      <c r="B1421" s="25"/>
      <c r="C1421" s="79"/>
      <c r="D1421" s="74"/>
      <c r="E1421" s="77"/>
      <c r="F1421" s="78"/>
      <c r="G1421" s="78"/>
      <c r="H1421" s="78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</row>
    <row r="1422" spans="1:21" x14ac:dyDescent="0.25">
      <c r="A1422" s="78"/>
      <c r="B1422" s="25"/>
      <c r="C1422" s="79"/>
      <c r="D1422" s="74"/>
      <c r="E1422" s="77"/>
      <c r="F1422" s="78"/>
      <c r="G1422" s="78"/>
      <c r="H1422" s="78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</row>
    <row r="1423" spans="1:21" x14ac:dyDescent="0.25">
      <c r="A1423" s="78"/>
      <c r="B1423" s="25"/>
      <c r="C1423" s="79"/>
      <c r="D1423" s="74"/>
      <c r="E1423" s="77"/>
      <c r="F1423" s="78"/>
      <c r="G1423" s="78"/>
      <c r="H1423" s="78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</row>
    <row r="1424" spans="1:21" x14ac:dyDescent="0.25">
      <c r="A1424" s="78"/>
      <c r="B1424" s="25"/>
      <c r="C1424" s="79"/>
      <c r="D1424" s="74"/>
      <c r="E1424" s="77"/>
      <c r="F1424" s="78"/>
      <c r="G1424" s="78"/>
      <c r="H1424" s="78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</row>
    <row r="1425" spans="1:21" x14ac:dyDescent="0.25">
      <c r="A1425" s="78"/>
      <c r="B1425" s="25"/>
      <c r="C1425" s="79"/>
      <c r="D1425" s="74"/>
      <c r="E1425" s="77"/>
      <c r="F1425" s="78"/>
      <c r="G1425" s="78"/>
      <c r="H1425" s="78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</row>
    <row r="1426" spans="1:21" x14ac:dyDescent="0.25">
      <c r="A1426" s="78"/>
      <c r="B1426" s="25"/>
      <c r="C1426" s="79"/>
      <c r="D1426" s="74"/>
      <c r="E1426" s="77"/>
      <c r="F1426" s="78"/>
      <c r="G1426" s="78"/>
      <c r="H1426" s="78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</row>
    <row r="1427" spans="1:21" x14ac:dyDescent="0.25">
      <c r="A1427" s="78"/>
      <c r="B1427" s="25"/>
      <c r="C1427" s="79"/>
      <c r="D1427" s="74"/>
      <c r="E1427" s="77"/>
      <c r="F1427" s="78"/>
      <c r="G1427" s="78"/>
      <c r="H1427" s="78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</row>
    <row r="1428" spans="1:21" x14ac:dyDescent="0.25">
      <c r="A1428" s="78"/>
      <c r="B1428" s="25"/>
      <c r="C1428" s="79"/>
      <c r="D1428" s="74"/>
      <c r="E1428" s="77"/>
      <c r="F1428" s="78"/>
      <c r="G1428" s="78"/>
      <c r="H1428" s="78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</row>
    <row r="1429" spans="1:21" x14ac:dyDescent="0.25">
      <c r="A1429" s="78"/>
      <c r="B1429" s="25"/>
      <c r="C1429" s="79"/>
      <c r="D1429" s="74"/>
      <c r="E1429" s="77"/>
      <c r="F1429" s="78"/>
      <c r="G1429" s="78"/>
      <c r="H1429" s="78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</row>
    <row r="1430" spans="1:21" x14ac:dyDescent="0.25">
      <c r="A1430" s="78"/>
      <c r="B1430" s="25"/>
      <c r="C1430" s="79"/>
      <c r="D1430" s="74"/>
      <c r="E1430" s="77"/>
      <c r="F1430" s="78"/>
      <c r="G1430" s="78"/>
      <c r="H1430" s="78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</row>
    <row r="1431" spans="1:21" x14ac:dyDescent="0.25">
      <c r="A1431" s="78"/>
      <c r="B1431" s="25"/>
      <c r="C1431" s="79"/>
      <c r="D1431" s="74"/>
      <c r="E1431" s="77"/>
      <c r="F1431" s="78"/>
      <c r="G1431" s="78"/>
      <c r="H1431" s="78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</row>
    <row r="1432" spans="1:21" x14ac:dyDescent="0.25">
      <c r="A1432" s="78"/>
      <c r="B1432" s="25"/>
      <c r="C1432" s="79"/>
      <c r="D1432" s="74"/>
      <c r="E1432" s="77"/>
      <c r="F1432" s="78"/>
      <c r="G1432" s="78"/>
      <c r="H1432" s="78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</row>
    <row r="1433" spans="1:21" x14ac:dyDescent="0.25">
      <c r="A1433" s="78"/>
      <c r="B1433" s="25"/>
      <c r="C1433" s="79"/>
      <c r="D1433" s="74"/>
      <c r="E1433" s="77"/>
      <c r="F1433" s="78"/>
      <c r="G1433" s="78"/>
      <c r="H1433" s="78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</row>
    <row r="1434" spans="1:21" x14ac:dyDescent="0.25">
      <c r="A1434" s="78"/>
      <c r="B1434" s="25"/>
      <c r="C1434" s="79"/>
      <c r="D1434" s="74"/>
      <c r="E1434" s="77"/>
      <c r="F1434" s="78"/>
      <c r="G1434" s="78"/>
      <c r="H1434" s="78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</row>
    <row r="1435" spans="1:21" x14ac:dyDescent="0.25">
      <c r="A1435" s="78"/>
      <c r="B1435" s="25"/>
      <c r="C1435" s="79"/>
      <c r="D1435" s="74"/>
      <c r="E1435" s="77"/>
      <c r="F1435" s="78"/>
      <c r="G1435" s="78"/>
      <c r="H1435" s="78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</row>
    <row r="1436" spans="1:21" x14ac:dyDescent="0.25">
      <c r="A1436" s="78"/>
      <c r="B1436" s="25"/>
      <c r="C1436" s="79"/>
      <c r="D1436" s="74"/>
      <c r="E1436" s="77"/>
      <c r="F1436" s="78"/>
      <c r="G1436" s="78"/>
      <c r="H1436" s="78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</row>
    <row r="1437" spans="1:21" x14ac:dyDescent="0.25">
      <c r="A1437" s="78"/>
      <c r="B1437" s="25"/>
      <c r="C1437" s="79"/>
      <c r="D1437" s="74"/>
      <c r="E1437" s="77"/>
      <c r="F1437" s="78"/>
      <c r="G1437" s="78"/>
      <c r="H1437" s="78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</row>
    <row r="1438" spans="1:21" x14ac:dyDescent="0.25">
      <c r="A1438" s="78"/>
      <c r="B1438" s="25"/>
      <c r="C1438" s="79"/>
      <c r="D1438" s="74"/>
      <c r="E1438" s="77"/>
      <c r="F1438" s="78"/>
      <c r="G1438" s="78"/>
      <c r="H1438" s="78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</row>
    <row r="1439" spans="1:21" x14ac:dyDescent="0.25">
      <c r="A1439" s="78"/>
      <c r="B1439" s="25"/>
      <c r="C1439" s="79"/>
      <c r="D1439" s="74"/>
      <c r="E1439" s="77"/>
      <c r="F1439" s="78"/>
      <c r="G1439" s="78"/>
      <c r="H1439" s="78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</row>
    <row r="1440" spans="1:21" x14ac:dyDescent="0.25">
      <c r="A1440" s="78"/>
      <c r="B1440" s="25"/>
      <c r="C1440" s="79"/>
      <c r="D1440" s="74"/>
      <c r="E1440" s="77"/>
      <c r="F1440" s="78"/>
      <c r="G1440" s="78"/>
      <c r="H1440" s="78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</row>
    <row r="1441" spans="1:21" x14ac:dyDescent="0.25">
      <c r="A1441" s="78"/>
      <c r="B1441" s="25"/>
      <c r="C1441" s="79"/>
      <c r="D1441" s="74"/>
      <c r="E1441" s="77"/>
      <c r="F1441" s="78"/>
      <c r="G1441" s="78"/>
      <c r="H1441" s="78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</row>
    <row r="1442" spans="1:21" x14ac:dyDescent="0.25">
      <c r="A1442" s="78"/>
      <c r="B1442" s="25"/>
      <c r="C1442" s="79"/>
      <c r="D1442" s="74"/>
      <c r="E1442" s="77"/>
      <c r="F1442" s="78"/>
      <c r="G1442" s="78"/>
      <c r="H1442" s="78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</row>
    <row r="1443" spans="1:21" x14ac:dyDescent="0.25">
      <c r="A1443" s="78"/>
      <c r="B1443" s="25"/>
      <c r="C1443" s="79"/>
      <c r="D1443" s="74"/>
      <c r="E1443" s="77"/>
      <c r="F1443" s="78"/>
      <c r="G1443" s="78"/>
      <c r="H1443" s="78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</row>
    <row r="1444" spans="1:21" x14ac:dyDescent="0.25">
      <c r="A1444" s="78"/>
      <c r="B1444" s="25"/>
      <c r="C1444" s="79"/>
      <c r="D1444" s="74"/>
      <c r="E1444" s="77"/>
      <c r="F1444" s="78"/>
      <c r="G1444" s="78"/>
      <c r="H1444" s="78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</row>
    <row r="1445" spans="1:21" x14ac:dyDescent="0.25">
      <c r="A1445" s="78"/>
      <c r="B1445" s="25"/>
      <c r="C1445" s="79"/>
      <c r="D1445" s="74"/>
      <c r="E1445" s="77"/>
      <c r="F1445" s="78"/>
      <c r="G1445" s="78"/>
      <c r="H1445" s="78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</row>
    <row r="1446" spans="1:21" x14ac:dyDescent="0.25">
      <c r="A1446" s="78"/>
      <c r="B1446" s="25"/>
      <c r="C1446" s="79"/>
      <c r="D1446" s="74"/>
      <c r="E1446" s="77"/>
      <c r="F1446" s="78"/>
      <c r="G1446" s="78"/>
      <c r="H1446" s="78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</row>
    <row r="1447" spans="1:21" x14ac:dyDescent="0.25">
      <c r="A1447" s="78"/>
      <c r="B1447" s="25"/>
      <c r="C1447" s="79"/>
      <c r="D1447" s="74"/>
      <c r="E1447" s="77"/>
      <c r="F1447" s="78"/>
      <c r="G1447" s="78"/>
      <c r="H1447" s="78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</row>
    <row r="1448" spans="1:21" x14ac:dyDescent="0.25">
      <c r="A1448" s="78"/>
      <c r="B1448" s="25"/>
      <c r="C1448" s="79"/>
      <c r="D1448" s="74"/>
      <c r="E1448" s="77"/>
      <c r="F1448" s="78"/>
      <c r="G1448" s="78"/>
      <c r="H1448" s="78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</row>
    <row r="1449" spans="1:21" x14ac:dyDescent="0.25">
      <c r="A1449" s="78"/>
      <c r="B1449" s="25"/>
      <c r="C1449" s="79"/>
      <c r="D1449" s="74"/>
      <c r="E1449" s="77"/>
      <c r="F1449" s="78"/>
      <c r="G1449" s="78"/>
      <c r="H1449" s="78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</row>
    <row r="1450" spans="1:21" x14ac:dyDescent="0.25">
      <c r="A1450" s="78"/>
      <c r="B1450" s="25"/>
      <c r="C1450" s="79"/>
      <c r="D1450" s="74"/>
      <c r="E1450" s="77"/>
      <c r="F1450" s="78"/>
      <c r="G1450" s="78"/>
      <c r="H1450" s="78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</row>
    <row r="1451" spans="1:21" x14ac:dyDescent="0.25">
      <c r="A1451" s="78"/>
      <c r="B1451" s="25"/>
      <c r="C1451" s="79"/>
      <c r="D1451" s="74"/>
      <c r="E1451" s="77"/>
      <c r="F1451" s="78"/>
      <c r="G1451" s="78"/>
      <c r="H1451" s="78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</row>
    <row r="1452" spans="1:21" x14ac:dyDescent="0.25">
      <c r="A1452" s="78"/>
      <c r="B1452" s="25"/>
      <c r="C1452" s="79"/>
      <c r="D1452" s="74"/>
      <c r="E1452" s="77"/>
      <c r="F1452" s="78"/>
      <c r="G1452" s="78"/>
      <c r="H1452" s="78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</row>
    <row r="1453" spans="1:21" x14ac:dyDescent="0.25">
      <c r="A1453" s="78"/>
      <c r="B1453" s="25"/>
      <c r="C1453" s="79"/>
      <c r="D1453" s="74"/>
      <c r="E1453" s="77"/>
      <c r="F1453" s="78"/>
      <c r="G1453" s="78"/>
      <c r="H1453" s="78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</row>
    <row r="1454" spans="1:21" x14ac:dyDescent="0.25">
      <c r="A1454" s="78"/>
      <c r="B1454" s="25"/>
      <c r="C1454" s="79"/>
      <c r="D1454" s="74"/>
      <c r="E1454" s="77"/>
      <c r="F1454" s="78"/>
      <c r="G1454" s="78"/>
      <c r="H1454" s="78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</row>
    <row r="1455" spans="1:21" x14ac:dyDescent="0.25">
      <c r="A1455" s="78"/>
      <c r="B1455" s="25"/>
      <c r="C1455" s="79"/>
      <c r="D1455" s="74"/>
      <c r="E1455" s="77"/>
      <c r="F1455" s="78"/>
      <c r="G1455" s="78"/>
      <c r="H1455" s="78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</row>
    <row r="1456" spans="1:21" x14ac:dyDescent="0.25">
      <c r="A1456" s="78"/>
      <c r="B1456" s="25"/>
      <c r="C1456" s="79"/>
      <c r="D1456" s="74"/>
      <c r="E1456" s="77"/>
      <c r="F1456" s="78"/>
      <c r="G1456" s="78"/>
      <c r="H1456" s="78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</row>
    <row r="1457" spans="1:21" x14ac:dyDescent="0.25">
      <c r="A1457" s="78"/>
      <c r="B1457" s="25"/>
      <c r="C1457" s="79"/>
      <c r="D1457" s="74"/>
      <c r="E1457" s="77"/>
      <c r="F1457" s="78"/>
      <c r="G1457" s="78"/>
      <c r="H1457" s="78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</row>
    <row r="1458" spans="1:21" x14ac:dyDescent="0.25">
      <c r="A1458" s="78"/>
      <c r="B1458" s="25"/>
      <c r="C1458" s="79"/>
      <c r="D1458" s="74"/>
      <c r="E1458" s="77"/>
      <c r="F1458" s="78"/>
      <c r="G1458" s="78"/>
      <c r="H1458" s="78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</row>
    <row r="1459" spans="1:21" x14ac:dyDescent="0.25">
      <c r="A1459" s="78"/>
      <c r="B1459" s="25"/>
      <c r="C1459" s="79"/>
      <c r="D1459" s="74"/>
      <c r="E1459" s="77"/>
      <c r="F1459" s="78"/>
      <c r="G1459" s="78"/>
      <c r="H1459" s="78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</row>
    <row r="1460" spans="1:21" x14ac:dyDescent="0.25">
      <c r="A1460" s="78"/>
      <c r="B1460" s="25"/>
      <c r="C1460" s="79"/>
      <c r="D1460" s="74"/>
      <c r="E1460" s="77"/>
      <c r="F1460" s="78"/>
      <c r="G1460" s="78"/>
      <c r="H1460" s="78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</row>
    <row r="1461" spans="1:21" x14ac:dyDescent="0.25">
      <c r="A1461" s="78"/>
      <c r="B1461" s="25"/>
      <c r="C1461" s="79"/>
      <c r="D1461" s="74"/>
      <c r="E1461" s="77"/>
      <c r="F1461" s="78"/>
      <c r="G1461" s="78"/>
      <c r="H1461" s="78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</row>
    <row r="1462" spans="1:21" x14ac:dyDescent="0.25">
      <c r="A1462" s="78"/>
      <c r="B1462" s="25"/>
      <c r="C1462" s="79"/>
      <c r="D1462" s="74"/>
      <c r="E1462" s="77"/>
      <c r="F1462" s="78"/>
      <c r="G1462" s="78"/>
      <c r="H1462" s="78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</row>
    <row r="1463" spans="1:21" x14ac:dyDescent="0.25">
      <c r="A1463" s="78"/>
      <c r="B1463" s="25"/>
      <c r="C1463" s="79"/>
      <c r="D1463" s="74"/>
      <c r="E1463" s="77"/>
      <c r="F1463" s="78"/>
      <c r="G1463" s="78"/>
      <c r="H1463" s="78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</row>
    <row r="1464" spans="1:21" x14ac:dyDescent="0.25">
      <c r="A1464" s="78"/>
      <c r="B1464" s="25"/>
      <c r="C1464" s="79"/>
      <c r="D1464" s="74"/>
      <c r="E1464" s="77"/>
      <c r="F1464" s="78"/>
      <c r="G1464" s="78"/>
      <c r="H1464" s="78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</row>
    <row r="1465" spans="1:21" x14ac:dyDescent="0.25">
      <c r="A1465" s="78"/>
      <c r="B1465" s="25"/>
      <c r="C1465" s="79"/>
      <c r="D1465" s="74"/>
      <c r="E1465" s="77"/>
      <c r="F1465" s="78"/>
      <c r="G1465" s="78"/>
      <c r="H1465" s="78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</row>
    <row r="1466" spans="1:21" x14ac:dyDescent="0.25">
      <c r="A1466" s="78"/>
      <c r="B1466" s="25"/>
      <c r="C1466" s="79"/>
      <c r="D1466" s="74"/>
      <c r="E1466" s="77"/>
      <c r="F1466" s="78"/>
      <c r="G1466" s="78"/>
      <c r="H1466" s="78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</row>
    <row r="1467" spans="1:21" x14ac:dyDescent="0.25">
      <c r="A1467" s="78"/>
      <c r="B1467" s="25"/>
      <c r="C1467" s="79"/>
      <c r="D1467" s="74"/>
      <c r="E1467" s="77"/>
      <c r="F1467" s="78"/>
      <c r="G1467" s="78"/>
      <c r="H1467" s="78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</row>
    <row r="1468" spans="1:21" x14ac:dyDescent="0.25">
      <c r="A1468" s="78"/>
      <c r="B1468" s="25"/>
      <c r="C1468" s="79"/>
      <c r="D1468" s="74"/>
      <c r="E1468" s="77"/>
      <c r="F1468" s="78"/>
      <c r="G1468" s="78"/>
      <c r="H1468" s="78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</row>
    <row r="1469" spans="1:21" x14ac:dyDescent="0.25">
      <c r="A1469" s="78"/>
      <c r="B1469" s="25"/>
      <c r="C1469" s="79"/>
      <c r="D1469" s="74"/>
      <c r="E1469" s="77"/>
      <c r="F1469" s="78"/>
      <c r="G1469" s="78"/>
      <c r="H1469" s="78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</row>
    <row r="1470" spans="1:21" x14ac:dyDescent="0.25">
      <c r="A1470" s="78"/>
      <c r="B1470" s="25"/>
      <c r="C1470" s="79"/>
      <c r="D1470" s="74"/>
      <c r="E1470" s="77"/>
      <c r="F1470" s="78"/>
      <c r="G1470" s="78"/>
      <c r="H1470" s="78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</row>
    <row r="1471" spans="1:21" x14ac:dyDescent="0.25">
      <c r="A1471" s="78"/>
      <c r="B1471" s="25"/>
      <c r="C1471" s="79"/>
      <c r="D1471" s="74"/>
      <c r="E1471" s="77"/>
      <c r="F1471" s="78"/>
      <c r="G1471" s="78"/>
      <c r="H1471" s="78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</row>
    <row r="1472" spans="1:21" x14ac:dyDescent="0.25">
      <c r="A1472" s="78"/>
      <c r="B1472" s="25"/>
      <c r="C1472" s="79"/>
      <c r="D1472" s="74"/>
      <c r="E1472" s="77"/>
      <c r="F1472" s="78"/>
      <c r="G1472" s="78"/>
      <c r="H1472" s="78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</row>
    <row r="1473" spans="1:21" x14ac:dyDescent="0.25">
      <c r="A1473" s="78"/>
      <c r="B1473" s="25"/>
      <c r="C1473" s="79"/>
      <c r="D1473" s="74"/>
      <c r="E1473" s="77"/>
      <c r="F1473" s="78"/>
      <c r="G1473" s="78"/>
      <c r="H1473" s="78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</row>
    <row r="1474" spans="1:21" x14ac:dyDescent="0.25">
      <c r="A1474" s="78"/>
      <c r="B1474" s="25"/>
      <c r="C1474" s="79"/>
      <c r="D1474" s="74"/>
      <c r="E1474" s="77"/>
      <c r="F1474" s="78"/>
      <c r="G1474" s="78"/>
      <c r="H1474" s="78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</row>
    <row r="1475" spans="1:21" x14ac:dyDescent="0.25">
      <c r="A1475" s="78"/>
      <c r="B1475" s="25"/>
      <c r="C1475" s="79"/>
      <c r="D1475" s="74"/>
      <c r="E1475" s="77"/>
      <c r="F1475" s="78"/>
      <c r="G1475" s="78"/>
      <c r="H1475" s="78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</row>
    <row r="1476" spans="1:21" x14ac:dyDescent="0.25">
      <c r="A1476" s="78"/>
      <c r="B1476" s="25"/>
      <c r="C1476" s="79"/>
      <c r="D1476" s="74"/>
      <c r="E1476" s="77"/>
      <c r="F1476" s="78"/>
      <c r="G1476" s="78"/>
      <c r="H1476" s="78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</row>
    <row r="1477" spans="1:21" x14ac:dyDescent="0.25">
      <c r="A1477" s="78"/>
      <c r="B1477" s="25"/>
      <c r="C1477" s="79"/>
      <c r="D1477" s="74"/>
      <c r="E1477" s="77"/>
      <c r="F1477" s="78"/>
      <c r="G1477" s="78"/>
      <c r="H1477" s="78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</row>
    <row r="1478" spans="1:21" x14ac:dyDescent="0.25">
      <c r="A1478" s="78"/>
      <c r="B1478" s="25"/>
      <c r="C1478" s="79"/>
      <c r="D1478" s="74"/>
      <c r="E1478" s="77"/>
      <c r="F1478" s="78"/>
      <c r="G1478" s="78"/>
      <c r="H1478" s="78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</row>
    <row r="1479" spans="1:21" x14ac:dyDescent="0.25">
      <c r="A1479" s="78"/>
      <c r="B1479" s="25"/>
      <c r="C1479" s="79"/>
      <c r="D1479" s="74"/>
      <c r="E1479" s="77"/>
      <c r="F1479" s="78"/>
      <c r="G1479" s="78"/>
      <c r="H1479" s="78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</row>
  </sheetData>
  <sortState ref="C14:V77">
    <sortCondition ref="D14:D77"/>
  </sortState>
  <mergeCells count="26">
    <mergeCell ref="A263:C263"/>
    <mergeCell ref="A1:U1"/>
    <mergeCell ref="A4:U4"/>
    <mergeCell ref="A5:U5"/>
    <mergeCell ref="R6:S6"/>
    <mergeCell ref="U6:U8"/>
    <mergeCell ref="L7:M7"/>
    <mergeCell ref="N7:N8"/>
    <mergeCell ref="O7:P7"/>
    <mergeCell ref="Q7:Q8"/>
    <mergeCell ref="R7:R8"/>
    <mergeCell ref="S7:S8"/>
    <mergeCell ref="A2:XFD3"/>
    <mergeCell ref="A6:A8"/>
    <mergeCell ref="B6:B8"/>
    <mergeCell ref="C6:C8"/>
    <mergeCell ref="D6:D8"/>
    <mergeCell ref="E6:E8"/>
    <mergeCell ref="T6:T8"/>
    <mergeCell ref="F6:F8"/>
    <mergeCell ref="I6:I8"/>
    <mergeCell ref="J6:J8"/>
    <mergeCell ref="K6:K8"/>
    <mergeCell ref="L6:Q6"/>
    <mergeCell ref="G6:G8"/>
    <mergeCell ref="H6:H8"/>
  </mergeCells>
  <phoneticPr fontId="18" type="noConversion"/>
  <conditionalFormatting sqref="C264:C265">
    <cfRule type="duplicateValues" dxfId="13" priority="667"/>
  </conditionalFormatting>
  <conditionalFormatting sqref="B282:B1048576 B264:B265 A263 B1:B3">
    <cfRule type="duplicateValues" dxfId="12" priority="3145"/>
  </conditionalFormatting>
  <conditionalFormatting sqref="B282:B1048576 B1:B3 B263:B265">
    <cfRule type="duplicateValues" dxfId="11" priority="3186"/>
  </conditionalFormatting>
  <conditionalFormatting sqref="B68:B69 B61:B64">
    <cfRule type="duplicateValues" dxfId="10" priority="3257"/>
  </conditionalFormatting>
  <conditionalFormatting sqref="C6:C8">
    <cfRule type="duplicateValues" dxfId="9" priority="3383" stopIfTrue="1"/>
    <cfRule type="duplicateValues" dxfId="8" priority="3384" stopIfTrue="1"/>
  </conditionalFormatting>
  <conditionalFormatting sqref="B6:B8">
    <cfRule type="duplicateValues" dxfId="7" priority="3385" stopIfTrue="1"/>
    <cfRule type="duplicateValues" dxfId="6" priority="3386" stopIfTrue="1"/>
  </conditionalFormatting>
  <conditionalFormatting sqref="B6:B8">
    <cfRule type="duplicateValues" dxfId="5" priority="3387"/>
  </conditionalFormatting>
  <conditionalFormatting sqref="C282:C1048576 C264:C265 C1:C3 C6:C8 B12:B59 B191:B262 B82:B111 B61:B80 B113:B187">
    <cfRule type="duplicateValues" dxfId="4" priority="3609"/>
  </conditionalFormatting>
  <conditionalFormatting sqref="B188:B190">
    <cfRule type="duplicateValues" dxfId="3" priority="3703"/>
  </conditionalFormatting>
  <conditionalFormatting sqref="B191:B262 B12:B59 B82:B111 B61:B80 B113:B187">
    <cfRule type="duplicateValues" dxfId="2" priority="3773"/>
  </conditionalFormatting>
  <conditionalFormatting sqref="F275:F279">
    <cfRule type="duplicateValues" dxfId="1" priority="1" stopIfTrue="1"/>
    <cfRule type="duplicateValues" dxfId="0" priority="2" stopIfTrue="1"/>
  </conditionalFormatting>
  <printOptions horizontalCentered="1"/>
  <pageMargins left="0" right="0" top="0.19685039370078741" bottom="0.39370078740157483" header="0" footer="0"/>
  <pageSetup paperSize="5" scale="37" orientation="landscape" r:id="rId1"/>
  <rowBreaks count="2" manualBreakCount="2">
    <brk id="47" max="20" man="1"/>
    <brk id="202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DICIEMBRE 2023</vt:lpstr>
      <vt:lpstr>'MT TEMPORALES DICIEMBRE 2023'!Área_de_impresión</vt:lpstr>
      <vt:lpstr>'MT TEMPORALES DICIEMBRE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2024-01-15T17:19:19Z</cp:lastPrinted>
  <dcterms:created xsi:type="dcterms:W3CDTF">2018-09-18T20:01:26Z</dcterms:created>
  <dcterms:modified xsi:type="dcterms:W3CDTF">2024-01-15T18:53:00Z</dcterms:modified>
</cp:coreProperties>
</file>